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1" activeTab="7"/>
  </bookViews>
  <sheets>
    <sheet name="приложение 3 2015-2016" sheetId="5" state="hidden" r:id="rId1"/>
    <sheet name="Приложение 5 " sheetId="33" r:id="rId2"/>
    <sheet name="Приложение 8 2014-2016" sheetId="16" state="hidden" r:id="rId3"/>
    <sheet name="Приложение 7 " sheetId="32" r:id="rId4"/>
    <sheet name="Приложение 10" sheetId="15" state="hidden" r:id="rId5"/>
    <sheet name="Приложение8" sheetId="35" r:id="rId6"/>
    <sheet name="Приложение 9" sheetId="17" r:id="rId7"/>
    <sheet name="Приложение11" sheetId="22" r:id="rId8"/>
    <sheet name="Приложение 12" sheetId="21" state="hidden" r:id="rId9"/>
    <sheet name="Лист1" sheetId="24" state="hidden" r:id="rId10"/>
  </sheets>
  <definedNames>
    <definedName name="_xlnm.Print_Area" localSheetId="4">'Приложение 10'!$A$1:$F$91</definedName>
    <definedName name="_xlnm.Print_Area" localSheetId="8">'Приложение 12'!$A$1:$H$80</definedName>
    <definedName name="_xlnm.Print_Area" localSheetId="0">'приложение 3 2015-2016'!$A$1:$E$56</definedName>
    <definedName name="_xlnm.Print_Area" localSheetId="3">'Приложение 7 '!$A:$E</definedName>
    <definedName name="_xlnm.Print_Area" localSheetId="6">'Приложение 9'!$A:$F</definedName>
    <definedName name="_xlnm.Print_Area" localSheetId="7">Приложение11!$A$1:$E$39</definedName>
    <definedName name="_xlnm.Print_Area" localSheetId="5">Приложение8!$A:$G</definedName>
  </definedNames>
  <calcPr calcId="125725"/>
</workbook>
</file>

<file path=xl/calcChain.xml><?xml version="1.0" encoding="utf-8"?>
<calcChain xmlns="http://schemas.openxmlformats.org/spreadsheetml/2006/main">
  <c r="F186" i="35"/>
  <c r="G188"/>
  <c r="F188"/>
  <c r="G189"/>
  <c r="F189"/>
  <c r="G190"/>
  <c r="F190"/>
  <c r="G194"/>
  <c r="F194"/>
  <c r="G195"/>
  <c r="F195"/>
  <c r="G197"/>
  <c r="F197"/>
  <c r="G14"/>
  <c r="F14"/>
  <c r="E192" i="32" l="1"/>
  <c r="E193"/>
  <c r="E194"/>
  <c r="E195"/>
  <c r="E202"/>
  <c r="E200"/>
  <c r="E199" l="1"/>
  <c r="F212" i="17"/>
  <c r="F118"/>
  <c r="F117" s="1"/>
  <c r="F116" s="1"/>
  <c r="F115" s="1"/>
  <c r="F21"/>
  <c r="E189" i="32"/>
  <c r="E188" s="1"/>
  <c r="E187" s="1"/>
  <c r="C11" i="33"/>
  <c r="C28"/>
  <c r="F113" i="17"/>
  <c r="F110" s="1"/>
  <c r="F109" s="1"/>
  <c r="F82"/>
  <c r="F80" s="1"/>
  <c r="F39"/>
  <c r="F38" s="1"/>
  <c r="F26"/>
  <c r="E27" i="32"/>
  <c r="E214"/>
  <c r="E213" s="1"/>
  <c r="E212" s="1"/>
  <c r="F111" i="17" l="1"/>
  <c r="F112"/>
  <c r="F81"/>
  <c r="F79"/>
  <c r="H237" l="1"/>
  <c r="H236" s="1"/>
  <c r="H235" s="1"/>
  <c r="H234" s="1"/>
  <c r="H233" s="1"/>
  <c r="H232" s="1"/>
  <c r="G237"/>
  <c r="G236" s="1"/>
  <c r="G235" s="1"/>
  <c r="G234" s="1"/>
  <c r="G233" s="1"/>
  <c r="G232" s="1"/>
  <c r="H231"/>
  <c r="G231"/>
  <c r="H228"/>
  <c r="G228"/>
  <c r="G226" s="1"/>
  <c r="H224"/>
  <c r="G224"/>
  <c r="H221"/>
  <c r="H220" s="1"/>
  <c r="H219" s="1"/>
  <c r="G221"/>
  <c r="G220" s="1"/>
  <c r="G219" s="1"/>
  <c r="H217"/>
  <c r="H216" s="1"/>
  <c r="H215" s="1"/>
  <c r="G217"/>
  <c r="G216" s="1"/>
  <c r="G215" s="1"/>
  <c r="H212"/>
  <c r="G212"/>
  <c r="H210"/>
  <c r="G210"/>
  <c r="H206"/>
  <c r="H205" s="1"/>
  <c r="H204" s="1"/>
  <c r="G206"/>
  <c r="G205" s="1"/>
  <c r="G204" s="1"/>
  <c r="H199"/>
  <c r="H198" s="1"/>
  <c r="H197" s="1"/>
  <c r="H196" s="1"/>
  <c r="G199"/>
  <c r="G198" s="1"/>
  <c r="G197" s="1"/>
  <c r="G196" s="1"/>
  <c r="H194"/>
  <c r="H193" s="1"/>
  <c r="H192" s="1"/>
  <c r="G194"/>
  <c r="G193" s="1"/>
  <c r="G192" s="1"/>
  <c r="H190"/>
  <c r="H189" s="1"/>
  <c r="H188" s="1"/>
  <c r="G190"/>
  <c r="G189" s="1"/>
  <c r="G188" s="1"/>
  <c r="H183"/>
  <c r="H182" s="1"/>
  <c r="H181" s="1"/>
  <c r="H180" s="1"/>
  <c r="H179" s="1"/>
  <c r="G183"/>
  <c r="G182" s="1"/>
  <c r="G181" s="1"/>
  <c r="G180" s="1"/>
  <c r="G179" s="1"/>
  <c r="H177"/>
  <c r="H176" s="1"/>
  <c r="H175" s="1"/>
  <c r="H174" s="1"/>
  <c r="H173" s="1"/>
  <c r="G177"/>
  <c r="G176" s="1"/>
  <c r="G175" s="1"/>
  <c r="G174" s="1"/>
  <c r="G173" s="1"/>
  <c r="H169"/>
  <c r="H168" s="1"/>
  <c r="H167" s="1"/>
  <c r="G169"/>
  <c r="G168" s="1"/>
  <c r="G167" s="1"/>
  <c r="H162"/>
  <c r="H161" s="1"/>
  <c r="H160" s="1"/>
  <c r="G162"/>
  <c r="G161" s="1"/>
  <c r="G160" s="1"/>
  <c r="H158"/>
  <c r="H157" s="1"/>
  <c r="H156" s="1"/>
  <c r="G158"/>
  <c r="G157" s="1"/>
  <c r="G156" s="1"/>
  <c r="H154"/>
  <c r="H153" s="1"/>
  <c r="H152" s="1"/>
  <c r="G154"/>
  <c r="G153" s="1"/>
  <c r="G152" s="1"/>
  <c r="H150"/>
  <c r="H149" s="1"/>
  <c r="H148" s="1"/>
  <c r="G150"/>
  <c r="G149" s="1"/>
  <c r="G148" s="1"/>
  <c r="H145"/>
  <c r="G145"/>
  <c r="H143"/>
  <c r="G143"/>
  <c r="H140"/>
  <c r="G140"/>
  <c r="H137"/>
  <c r="H136" s="1"/>
  <c r="H135" s="1"/>
  <c r="G137"/>
  <c r="G136" s="1"/>
  <c r="G135" s="1"/>
  <c r="H132"/>
  <c r="H131" s="1"/>
  <c r="H130" s="1"/>
  <c r="G132"/>
  <c r="G131" s="1"/>
  <c r="G130" s="1"/>
  <c r="H124"/>
  <c r="H121" s="1"/>
  <c r="H120" s="1"/>
  <c r="H108" s="1"/>
  <c r="G124"/>
  <c r="G123" s="1"/>
  <c r="G122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06"/>
  <c r="F199"/>
  <c r="F198" s="1"/>
  <c r="F197" s="1"/>
  <c r="F196" s="1"/>
  <c r="F183"/>
  <c r="F182" s="1"/>
  <c r="F181" s="1"/>
  <c r="F180" s="1"/>
  <c r="F179" s="1"/>
  <c r="F177"/>
  <c r="F176" s="1"/>
  <c r="F175" s="1"/>
  <c r="F174" s="1"/>
  <c r="F173" s="1"/>
  <c r="F162"/>
  <c r="F161" s="1"/>
  <c r="F160" s="1"/>
  <c r="F158"/>
  <c r="F157" s="1"/>
  <c r="F156" s="1"/>
  <c r="F154"/>
  <c r="F153" s="1"/>
  <c r="F152" s="1"/>
  <c r="F150"/>
  <c r="F149" s="1"/>
  <c r="F148" s="1"/>
  <c r="F98"/>
  <c r="F97" s="1"/>
  <c r="F67"/>
  <c r="F47"/>
  <c r="F44" s="1"/>
  <c r="F42"/>
  <c r="F29"/>
  <c r="F20" s="1"/>
  <c r="F231"/>
  <c r="F228"/>
  <c r="F224"/>
  <c r="F221"/>
  <c r="F217"/>
  <c r="F216" s="1"/>
  <c r="F215" s="1"/>
  <c r="F210"/>
  <c r="F194"/>
  <c r="F193" s="1"/>
  <c r="F192" s="1"/>
  <c r="F190"/>
  <c r="F189" s="1"/>
  <c r="F188" s="1"/>
  <c r="F169"/>
  <c r="F145"/>
  <c r="F143"/>
  <c r="F140"/>
  <c r="F137"/>
  <c r="F136" s="1"/>
  <c r="F135" s="1"/>
  <c r="F132"/>
  <c r="F131" s="1"/>
  <c r="F130" s="1"/>
  <c r="F124"/>
  <c r="F121" s="1"/>
  <c r="F120" s="1"/>
  <c r="F108" s="1"/>
  <c r="F107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G95" i="35"/>
  <c r="F95"/>
  <c r="F94" s="1"/>
  <c r="G85"/>
  <c r="G84" s="1"/>
  <c r="F85"/>
  <c r="F84" s="1"/>
  <c r="G75"/>
  <c r="G74" s="1"/>
  <c r="F75"/>
  <c r="F74" s="1"/>
  <c r="G209"/>
  <c r="G208" s="1"/>
  <c r="G207" s="1"/>
  <c r="G205"/>
  <c r="G204" s="1"/>
  <c r="G202"/>
  <c r="G201" s="1"/>
  <c r="G192"/>
  <c r="G191" s="1"/>
  <c r="G187" s="1"/>
  <c r="G184"/>
  <c r="G183" s="1"/>
  <c r="G182" s="1"/>
  <c r="G180"/>
  <c r="G179" s="1"/>
  <c r="G178" s="1"/>
  <c r="G176"/>
  <c r="G174" s="1"/>
  <c r="G172"/>
  <c r="G171" s="1"/>
  <c r="G169"/>
  <c r="G168" s="1"/>
  <c r="G165"/>
  <c r="G164" s="1"/>
  <c r="G162"/>
  <c r="G161" s="1"/>
  <c r="G158"/>
  <c r="G157" s="1"/>
  <c r="G155"/>
  <c r="G153"/>
  <c r="G150"/>
  <c r="G149" s="1"/>
  <c r="G146"/>
  <c r="G145" s="1"/>
  <c r="G143"/>
  <c r="G142" s="1"/>
  <c r="G138"/>
  <c r="G137" s="1"/>
  <c r="G135"/>
  <c r="G134" s="1"/>
  <c r="G132"/>
  <c r="G131" s="1"/>
  <c r="G127"/>
  <c r="G126" s="1"/>
  <c r="G124"/>
  <c r="G123" s="1"/>
  <c r="G120"/>
  <c r="G119" s="1"/>
  <c r="G116"/>
  <c r="G114" s="1"/>
  <c r="G111"/>
  <c r="G110" s="1"/>
  <c r="G109" s="1"/>
  <c r="G108" s="1"/>
  <c r="G106"/>
  <c r="G104" s="1"/>
  <c r="G102"/>
  <c r="G100" s="1"/>
  <c r="G98"/>
  <c r="G97" s="1"/>
  <c r="G94"/>
  <c r="G92"/>
  <c r="G91" s="1"/>
  <c r="G88"/>
  <c r="G87" s="1"/>
  <c r="G82"/>
  <c r="G81" s="1"/>
  <c r="G78"/>
  <c r="G77" s="1"/>
  <c r="G70"/>
  <c r="G68" s="1"/>
  <c r="G66"/>
  <c r="G65" s="1"/>
  <c r="G64" s="1"/>
  <c r="G58" s="1"/>
  <c r="G62"/>
  <c r="G61" s="1"/>
  <c r="G60" s="1"/>
  <c r="G56"/>
  <c r="G55" s="1"/>
  <c r="G53"/>
  <c r="G52" s="1"/>
  <c r="G51" s="1"/>
  <c r="G49"/>
  <c r="G48" s="1"/>
  <c r="G47" s="1"/>
  <c r="G44"/>
  <c r="G43" s="1"/>
  <c r="G42" s="1"/>
  <c r="G40"/>
  <c r="G39" s="1"/>
  <c r="G38" s="1"/>
  <c r="G36"/>
  <c r="G35" s="1"/>
  <c r="G34" s="1"/>
  <c r="G32"/>
  <c r="G30"/>
  <c r="G27"/>
  <c r="G26" s="1"/>
  <c r="G24"/>
  <c r="G23" s="1"/>
  <c r="G19"/>
  <c r="G18" s="1"/>
  <c r="G17" s="1"/>
  <c r="G16" s="1"/>
  <c r="G15" s="1"/>
  <c r="F209"/>
  <c r="F208" s="1"/>
  <c r="F207" s="1"/>
  <c r="F205"/>
  <c r="F204" s="1"/>
  <c r="F202"/>
  <c r="F201" s="1"/>
  <c r="F192"/>
  <c r="F191" s="1"/>
  <c r="F187" s="1"/>
  <c r="F184"/>
  <c r="F183" s="1"/>
  <c r="F182" s="1"/>
  <c r="F180"/>
  <c r="F179" s="1"/>
  <c r="F178" s="1"/>
  <c r="F176"/>
  <c r="F174" s="1"/>
  <c r="F172"/>
  <c r="F171" s="1"/>
  <c r="F169"/>
  <c r="F168" s="1"/>
  <c r="F165"/>
  <c r="F164" s="1"/>
  <c r="F162"/>
  <c r="F161" s="1"/>
  <c r="F158"/>
  <c r="F157" s="1"/>
  <c r="F155"/>
  <c r="F153"/>
  <c r="F150"/>
  <c r="F149" s="1"/>
  <c r="F146"/>
  <c r="F145" s="1"/>
  <c r="F143"/>
  <c r="F142" s="1"/>
  <c r="F138"/>
  <c r="F137" s="1"/>
  <c r="F135"/>
  <c r="F134" s="1"/>
  <c r="F132"/>
  <c r="F131" s="1"/>
  <c r="F127"/>
  <c r="F126" s="1"/>
  <c r="F124"/>
  <c r="F123" s="1"/>
  <c r="F120"/>
  <c r="F119" s="1"/>
  <c r="F116"/>
  <c r="F114" s="1"/>
  <c r="F111"/>
  <c r="F110" s="1"/>
  <c r="F109" s="1"/>
  <c r="F108" s="1"/>
  <c r="F106"/>
  <c r="F104" s="1"/>
  <c r="F102"/>
  <c r="F101" s="1"/>
  <c r="F98"/>
  <c r="F97" s="1"/>
  <c r="F92"/>
  <c r="F91" s="1"/>
  <c r="F88"/>
  <c r="F87" s="1"/>
  <c r="F82"/>
  <c r="F81" s="1"/>
  <c r="F78"/>
  <c r="F77" s="1"/>
  <c r="F70"/>
  <c r="F69" s="1"/>
  <c r="F66"/>
  <c r="F65" s="1"/>
  <c r="F64" s="1"/>
  <c r="F58" s="1"/>
  <c r="F62"/>
  <c r="F61" s="1"/>
  <c r="F60" s="1"/>
  <c r="F56"/>
  <c r="F55" s="1"/>
  <c r="F53"/>
  <c r="F52" s="1"/>
  <c r="F51" s="1"/>
  <c r="F49"/>
  <c r="F48" s="1"/>
  <c r="F47" s="1"/>
  <c r="F44"/>
  <c r="F43" s="1"/>
  <c r="F42" s="1"/>
  <c r="F40"/>
  <c r="F39" s="1"/>
  <c r="F38" s="1"/>
  <c r="F36"/>
  <c r="F35" s="1"/>
  <c r="F34" s="1"/>
  <c r="F32"/>
  <c r="F30"/>
  <c r="F27"/>
  <c r="F26" s="1"/>
  <c r="F24"/>
  <c r="F23" s="1"/>
  <c r="F19"/>
  <c r="F18" s="1"/>
  <c r="F17" s="1"/>
  <c r="F16" s="1"/>
  <c r="F15" s="1"/>
  <c r="E209"/>
  <c r="E208" s="1"/>
  <c r="E207" s="1"/>
  <c r="E205"/>
  <c r="E204" s="1"/>
  <c r="E202"/>
  <c r="E201" s="1"/>
  <c r="E192"/>
  <c r="E191" s="1"/>
  <c r="E189" s="1"/>
  <c r="E187" s="1"/>
  <c r="E184"/>
  <c r="E183" s="1"/>
  <c r="E182" s="1"/>
  <c r="E180"/>
  <c r="E179"/>
  <c r="E178" s="1"/>
  <c r="E176"/>
  <c r="E174" s="1"/>
  <c r="E172"/>
  <c r="E171" s="1"/>
  <c r="E169"/>
  <c r="E168" s="1"/>
  <c r="E165"/>
  <c r="E164" s="1"/>
  <c r="E162"/>
  <c r="E161" s="1"/>
  <c r="E158"/>
  <c r="E157" s="1"/>
  <c r="E155"/>
  <c r="E153"/>
  <c r="E150"/>
  <c r="E149" s="1"/>
  <c r="E146"/>
  <c r="E145" s="1"/>
  <c r="E143"/>
  <c r="E142" s="1"/>
  <c r="E138"/>
  <c r="E137" s="1"/>
  <c r="E135"/>
  <c r="E134" s="1"/>
  <c r="E132"/>
  <c r="E131" s="1"/>
  <c r="E127"/>
  <c r="E126" s="1"/>
  <c r="E124"/>
  <c r="E123" s="1"/>
  <c r="E120"/>
  <c r="E119" s="1"/>
  <c r="E116"/>
  <c r="E115" s="1"/>
  <c r="E111"/>
  <c r="E110" s="1"/>
  <c r="E109" s="1"/>
  <c r="E108" s="1"/>
  <c r="E106"/>
  <c r="E105" s="1"/>
  <c r="E102"/>
  <c r="E100" s="1"/>
  <c r="E98"/>
  <c r="E97" s="1"/>
  <c r="E95"/>
  <c r="E94" s="1"/>
  <c r="E92"/>
  <c r="E90" s="1"/>
  <c r="E88"/>
  <c r="E87" s="1"/>
  <c r="E85"/>
  <c r="E84" s="1"/>
  <c r="E82"/>
  <c r="E80" s="1"/>
  <c r="E78"/>
  <c r="E77" s="1"/>
  <c r="E75"/>
  <c r="E74" s="1"/>
  <c r="E70"/>
  <c r="E68" s="1"/>
  <c r="E66"/>
  <c r="E65" s="1"/>
  <c r="E64" s="1"/>
  <c r="E59" s="1"/>
  <c r="E58" s="1"/>
  <c r="E62"/>
  <c r="E61" s="1"/>
  <c r="E60" s="1"/>
  <c r="E56"/>
  <c r="E55" s="1"/>
  <c r="E53"/>
  <c r="E52" s="1"/>
  <c r="E51" s="1"/>
  <c r="E49"/>
  <c r="E48" s="1"/>
  <c r="E47" s="1"/>
  <c r="E44"/>
  <c r="E43" s="1"/>
  <c r="E42" s="1"/>
  <c r="E40"/>
  <c r="E39" s="1"/>
  <c r="E38" s="1"/>
  <c r="E36"/>
  <c r="E35" s="1"/>
  <c r="E34" s="1"/>
  <c r="E32"/>
  <c r="E30"/>
  <c r="E27"/>
  <c r="E26" s="1"/>
  <c r="E24"/>
  <c r="E23" s="1"/>
  <c r="E19"/>
  <c r="E18" s="1"/>
  <c r="E17" s="1"/>
  <c r="E16" s="1"/>
  <c r="E15" s="1"/>
  <c r="E69" l="1"/>
  <c r="E29"/>
  <c r="H123" i="17"/>
  <c r="H122" s="1"/>
  <c r="H139"/>
  <c r="G96"/>
  <c r="G152" i="35"/>
  <c r="G148" s="1"/>
  <c r="F152"/>
  <c r="G29"/>
  <c r="G33" i="17"/>
  <c r="G92"/>
  <c r="H166"/>
  <c r="H20"/>
  <c r="H50"/>
  <c r="H49" s="1"/>
  <c r="G166"/>
  <c r="G172"/>
  <c r="G50"/>
  <c r="G49" s="1"/>
  <c r="H60"/>
  <c r="G139"/>
  <c r="H88"/>
  <c r="H92"/>
  <c r="G121"/>
  <c r="G120" s="1"/>
  <c r="G108" s="1"/>
  <c r="G107" s="1"/>
  <c r="G13"/>
  <c r="G101"/>
  <c r="H172"/>
  <c r="G20"/>
  <c r="H66"/>
  <c r="F205"/>
  <c r="F204" s="1"/>
  <c r="F220"/>
  <c r="F219" s="1"/>
  <c r="H33"/>
  <c r="H72"/>
  <c r="F50"/>
  <c r="F49" s="1"/>
  <c r="F33"/>
  <c r="H138"/>
  <c r="H128" s="1"/>
  <c r="H127" s="1"/>
  <c r="H126" s="1"/>
  <c r="H187"/>
  <c r="H186" s="1"/>
  <c r="H185" s="1"/>
  <c r="E81" i="35"/>
  <c r="E104"/>
  <c r="E114"/>
  <c r="G69"/>
  <c r="H14" i="17"/>
  <c r="G60"/>
  <c r="G66"/>
  <c r="G65" s="1"/>
  <c r="G64" s="1"/>
  <c r="G72"/>
  <c r="G88"/>
  <c r="G87" s="1"/>
  <c r="G86" s="1"/>
  <c r="G85" s="1"/>
  <c r="G138"/>
  <c r="G187"/>
  <c r="G186" s="1"/>
  <c r="G185" s="1"/>
  <c r="G171" s="1"/>
  <c r="F200" i="35"/>
  <c r="F199" s="1"/>
  <c r="F68"/>
  <c r="H19" i="17"/>
  <c r="H12" s="1"/>
  <c r="G19"/>
  <c r="G12" s="1"/>
  <c r="H96"/>
  <c r="H101"/>
  <c r="H226"/>
  <c r="F160" i="35"/>
  <c r="F118"/>
  <c r="F113" s="1"/>
  <c r="G122"/>
  <c r="G160"/>
  <c r="E14"/>
  <c r="E118"/>
  <c r="E141"/>
  <c r="E152"/>
  <c r="E148" s="1"/>
  <c r="E200"/>
  <c r="F29"/>
  <c r="H107" i="17"/>
  <c r="H105"/>
  <c r="H106"/>
  <c r="H203"/>
  <c r="H202" s="1"/>
  <c r="H201" s="1"/>
  <c r="G203"/>
  <c r="G202" s="1"/>
  <c r="G201" s="1"/>
  <c r="G59"/>
  <c r="G100"/>
  <c r="G129"/>
  <c r="G134"/>
  <c r="H59"/>
  <c r="H100"/>
  <c r="H129"/>
  <c r="H134"/>
  <c r="F138"/>
  <c r="F128" s="1"/>
  <c r="F92"/>
  <c r="F87" s="1"/>
  <c r="F86" s="1"/>
  <c r="F85" s="1"/>
  <c r="F226"/>
  <c r="F172"/>
  <c r="F139"/>
  <c r="F187"/>
  <c r="F186" s="1"/>
  <c r="F185" s="1"/>
  <c r="F134"/>
  <c r="F129"/>
  <c r="F123"/>
  <c r="F122" s="1"/>
  <c r="F100"/>
  <c r="F106"/>
  <c r="F105"/>
  <c r="F101"/>
  <c r="F96"/>
  <c r="F73"/>
  <c r="F66"/>
  <c r="F65" s="1"/>
  <c r="F64" s="1"/>
  <c r="F59"/>
  <c r="F58" s="1"/>
  <c r="F19"/>
  <c r="F13"/>
  <c r="F168"/>
  <c r="F167" s="1"/>
  <c r="F166" s="1"/>
  <c r="F165" s="1"/>
  <c r="F164" s="1"/>
  <c r="F237"/>
  <c r="F236" s="1"/>
  <c r="F235" s="1"/>
  <c r="F234" s="1"/>
  <c r="F233" s="1"/>
  <c r="F232" s="1"/>
  <c r="F61"/>
  <c r="F89"/>
  <c r="F175" i="35"/>
  <c r="G175"/>
  <c r="E167"/>
  <c r="F122"/>
  <c r="E122"/>
  <c r="F115"/>
  <c r="E101"/>
  <c r="F105"/>
  <c r="E73"/>
  <c r="E72" s="1"/>
  <c r="F90"/>
  <c r="G90"/>
  <c r="E91"/>
  <c r="F73"/>
  <c r="F72" s="1"/>
  <c r="G80"/>
  <c r="F80"/>
  <c r="G167"/>
  <c r="G200"/>
  <c r="G199" s="1"/>
  <c r="G186" s="1"/>
  <c r="G118"/>
  <c r="G113" s="1"/>
  <c r="G22"/>
  <c r="G46"/>
  <c r="G73"/>
  <c r="G72" s="1"/>
  <c r="G141"/>
  <c r="G101"/>
  <c r="G105"/>
  <c r="G115"/>
  <c r="F141"/>
  <c r="F167"/>
  <c r="F22"/>
  <c r="F46"/>
  <c r="F148"/>
  <c r="F100"/>
  <c r="E22"/>
  <c r="E199"/>
  <c r="E186" s="1"/>
  <c r="E46"/>
  <c r="E160"/>
  <c r="E175"/>
  <c r="G186" i="32"/>
  <c r="F186"/>
  <c r="G185"/>
  <c r="F185"/>
  <c r="E185"/>
  <c r="E184" s="1"/>
  <c r="E183" s="1"/>
  <c r="G182"/>
  <c r="F182"/>
  <c r="G181"/>
  <c r="F181"/>
  <c r="E181"/>
  <c r="E180" s="1"/>
  <c r="E179" s="1"/>
  <c r="E44"/>
  <c r="E43" s="1"/>
  <c r="E42" s="1"/>
  <c r="G43"/>
  <c r="F43"/>
  <c r="E40"/>
  <c r="E39" s="1"/>
  <c r="E38" s="1"/>
  <c r="G39"/>
  <c r="F39"/>
  <c r="E36"/>
  <c r="E35" s="1"/>
  <c r="E34" s="1"/>
  <c r="G35"/>
  <c r="F35"/>
  <c r="H171" i="17" l="1"/>
  <c r="F203"/>
  <c r="F202" s="1"/>
  <c r="F201" s="1"/>
  <c r="G128"/>
  <c r="G127" s="1"/>
  <c r="G126" s="1"/>
  <c r="F84"/>
  <c r="F76" s="1"/>
  <c r="F12"/>
  <c r="G105"/>
  <c r="G106"/>
  <c r="G84"/>
  <c r="F127"/>
  <c r="H87"/>
  <c r="H86" s="1"/>
  <c r="H85" s="1"/>
  <c r="H84" s="1"/>
  <c r="H65"/>
  <c r="H64" s="1"/>
  <c r="H58"/>
  <c r="E140" i="35"/>
  <c r="F140"/>
  <c r="F21" s="1"/>
  <c r="F211" s="1"/>
  <c r="G140"/>
  <c r="E113"/>
  <c r="G58" i="17"/>
  <c r="G57" s="1"/>
  <c r="G239" s="1"/>
  <c r="F171"/>
  <c r="F57"/>
  <c r="E139" i="32"/>
  <c r="E138" s="1"/>
  <c r="E136"/>
  <c r="E135" s="1"/>
  <c r="E133"/>
  <c r="E132" s="1"/>
  <c r="E103"/>
  <c r="E102" s="1"/>
  <c r="E99"/>
  <c r="E98" s="1"/>
  <c r="E96"/>
  <c r="E95" s="1"/>
  <c r="E93"/>
  <c r="E91" s="1"/>
  <c r="E89"/>
  <c r="E88" s="1"/>
  <c r="E86"/>
  <c r="E85" s="1"/>
  <c r="F239" i="17" l="1"/>
  <c r="F11"/>
  <c r="E21" i="35"/>
  <c r="E211" s="1"/>
  <c r="H57" i="17"/>
  <c r="H239" s="1"/>
  <c r="F126"/>
  <c r="F77"/>
  <c r="F78"/>
  <c r="G76"/>
  <c r="G11" s="1"/>
  <c r="G77"/>
  <c r="G78"/>
  <c r="H77"/>
  <c r="H76"/>
  <c r="H11" s="1"/>
  <c r="H78"/>
  <c r="G21" i="35"/>
  <c r="G211" s="1"/>
  <c r="E101" i="32"/>
  <c r="E92"/>
  <c r="E76"/>
  <c r="E75" s="1"/>
  <c r="E74" s="1"/>
  <c r="E73" s="1"/>
  <c r="E49"/>
  <c r="E48" s="1"/>
  <c r="E47" s="1"/>
  <c r="G48"/>
  <c r="F48"/>
  <c r="E63"/>
  <c r="E62" s="1"/>
  <c r="E61" s="1"/>
  <c r="G62"/>
  <c r="F62"/>
  <c r="E218"/>
  <c r="E217" s="1"/>
  <c r="E216" s="1"/>
  <c r="E210"/>
  <c r="E209" s="1"/>
  <c r="E207"/>
  <c r="E206" s="1"/>
  <c r="E197"/>
  <c r="E196" s="1"/>
  <c r="E177"/>
  <c r="E175" s="1"/>
  <c r="E173"/>
  <c r="E172" s="1"/>
  <c r="E170"/>
  <c r="E169" s="1"/>
  <c r="E166"/>
  <c r="E165" s="1"/>
  <c r="E163"/>
  <c r="E162" s="1"/>
  <c r="E159"/>
  <c r="E158" s="1"/>
  <c r="E156"/>
  <c r="E154"/>
  <c r="E151"/>
  <c r="E150" s="1"/>
  <c r="E147"/>
  <c r="E146" s="1"/>
  <c r="E144"/>
  <c r="E143" s="1"/>
  <c r="E128"/>
  <c r="E127" s="1"/>
  <c r="E125"/>
  <c r="E124" s="1"/>
  <c r="E121"/>
  <c r="E120" s="1"/>
  <c r="E119" s="1"/>
  <c r="E114" s="1"/>
  <c r="E117"/>
  <c r="E116" s="1"/>
  <c r="E112"/>
  <c r="E107"/>
  <c r="E106" s="1"/>
  <c r="E83"/>
  <c r="E81" s="1"/>
  <c r="E79"/>
  <c r="E78" s="1"/>
  <c r="E71"/>
  <c r="E70" s="1"/>
  <c r="E67"/>
  <c r="E66" s="1"/>
  <c r="E65" s="1"/>
  <c r="E57"/>
  <c r="E56" s="1"/>
  <c r="E53"/>
  <c r="E52" s="1"/>
  <c r="E51" s="1"/>
  <c r="E32"/>
  <c r="E30"/>
  <c r="E26"/>
  <c r="E24"/>
  <c r="E23" s="1"/>
  <c r="E19"/>
  <c r="E18" s="1"/>
  <c r="E17" s="1"/>
  <c r="E16" s="1"/>
  <c r="E15" s="1"/>
  <c r="E14" s="1"/>
  <c r="E60" l="1"/>
  <c r="E59" s="1"/>
  <c r="E55" s="1"/>
  <c r="E46"/>
  <c r="E205"/>
  <c r="E204" s="1"/>
  <c r="E191" s="1"/>
  <c r="E161"/>
  <c r="E168"/>
  <c r="E153"/>
  <c r="E149" s="1"/>
  <c r="E115"/>
  <c r="E111"/>
  <c r="E110" s="1"/>
  <c r="E109" s="1"/>
  <c r="E69"/>
  <c r="E123"/>
  <c r="E105"/>
  <c r="E29"/>
  <c r="E22" s="1"/>
  <c r="E142"/>
  <c r="E82"/>
  <c r="E176"/>
  <c r="E21" l="1"/>
  <c r="E220" s="1"/>
  <c r="E141"/>
  <c r="C33" i="33" l="1"/>
  <c r="C30"/>
  <c r="E26"/>
  <c r="D26"/>
  <c r="C26"/>
  <c r="E30"/>
  <c r="D30"/>
  <c r="C23"/>
  <c r="G144" i="32" l="1"/>
  <c r="F144"/>
  <c r="G68"/>
  <c r="F68"/>
  <c r="G32"/>
  <c r="F32"/>
  <c r="F46"/>
  <c r="G46"/>
  <c r="C20" i="33" l="1"/>
  <c r="C18" l="1"/>
  <c r="E35" l="1"/>
  <c r="D35"/>
  <c r="C35"/>
  <c r="C37" s="1"/>
  <c r="E33"/>
  <c r="D33"/>
  <c r="E23"/>
  <c r="D23"/>
  <c r="E18"/>
  <c r="E11"/>
  <c r="D11"/>
  <c r="G148" i="32"/>
  <c r="F148"/>
  <c r="G145"/>
  <c r="F145"/>
  <c r="G129"/>
  <c r="G128" s="1"/>
  <c r="F129"/>
  <c r="G119"/>
  <c r="G118" s="1"/>
  <c r="F119"/>
  <c r="G115"/>
  <c r="G112" s="1"/>
  <c r="F115"/>
  <c r="F112" s="1"/>
  <c r="F109"/>
  <c r="G109"/>
  <c r="G105"/>
  <c r="G74" s="1"/>
  <c r="F105"/>
  <c r="F75" s="1"/>
  <c r="G66"/>
  <c r="G59"/>
  <c r="F59"/>
  <c r="G57"/>
  <c r="F57"/>
  <c r="F56" s="1"/>
  <c r="G52"/>
  <c r="F52"/>
  <c r="G30"/>
  <c r="F30"/>
  <c r="G28"/>
  <c r="G23" s="1"/>
  <c r="F28"/>
  <c r="F23" s="1"/>
  <c r="G24"/>
  <c r="F24"/>
  <c r="G19"/>
  <c r="F19"/>
  <c r="G15"/>
  <c r="F15"/>
  <c r="G13"/>
  <c r="F13"/>
  <c r="G56" l="1"/>
  <c r="F118"/>
  <c r="F85"/>
  <c r="F128"/>
  <c r="F95"/>
  <c r="F12"/>
  <c r="G12"/>
  <c r="F74"/>
  <c r="E37" i="33"/>
  <c r="D37"/>
  <c r="G151" i="32" l="1"/>
  <c r="F151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F64" s="1"/>
  <c r="E65"/>
  <c r="E64" s="1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2"/>
  <c r="F39"/>
  <c r="E39"/>
  <c r="F36"/>
  <c r="E36"/>
  <c r="F33"/>
  <c r="E33"/>
  <c r="F31"/>
  <c r="E31"/>
  <c r="F29"/>
  <c r="E29"/>
  <c r="F26"/>
  <c r="F25" s="1"/>
  <c r="E26"/>
  <c r="E25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E41" i="15" l="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/>
  <c r="D13"/>
  <c r="C13"/>
  <c r="C38" l="1"/>
  <c r="D37" s="1"/>
  <c r="C37" s="1"/>
  <c r="D12"/>
  <c r="C12" s="1"/>
  <c r="D15"/>
  <c r="E31" i="24"/>
  <c r="D31"/>
  <c r="C31"/>
  <c r="D11" i="5" l="1"/>
  <c r="D49" s="1"/>
  <c r="C11"/>
  <c r="C49" s="1"/>
</calcChain>
</file>

<file path=xl/sharedStrings.xml><?xml version="1.0" encoding="utf-8"?>
<sst xmlns="http://schemas.openxmlformats.org/spreadsheetml/2006/main" count="2809" uniqueCount="607">
  <si>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</si>
  <si>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</si>
  <si>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</si>
  <si>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</si>
  <si>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</si>
  <si>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</si>
  <si>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</si>
  <si>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</si>
  <si>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</si>
  <si>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</si>
  <si>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</si>
  <si>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</si>
  <si>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</si>
  <si>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</si>
  <si>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</si>
  <si>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</si>
  <si>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</si>
  <si>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</si>
  <si>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</si>
  <si>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</si>
  <si>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</si>
  <si>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</si>
  <si>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</si>
  <si>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</si>
  <si>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</si>
  <si>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</si>
  <si>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</si>
  <si>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</si>
  <si>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</si>
  <si>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</si>
  <si>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</si>
  <si>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</si>
  <si>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</si>
  <si>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</si>
  <si>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</si>
  <si>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</si>
  <si>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</si>
  <si>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</si>
  <si>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</si>
  <si>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</si>
  <si>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</si>
  <si>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</si>
  <si>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</si>
  <si>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</si>
  <si>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</si>
  <si>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</si>
  <si>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</si>
  <si>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</si>
  <si>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</si>
  <si>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</si>
  <si>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</si>
  <si>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</si>
  <si>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</si>
  <si>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</si>
  <si>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</si>
  <si>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</si>
  <si>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</si>
  <si>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</si>
  <si>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</si>
  <si>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</si>
  <si>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</si>
  <si>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</si>
  <si>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</si>
  <si>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</si>
  <si>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</si>
  <si>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</si>
  <si>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</si>
  <si>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</si>
  <si>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</si>
  <si>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</si>
  <si>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</si>
  <si>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</si>
  <si>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</si>
  <si>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</si>
  <si>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</si>
  <si>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</si>
  <si>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</si>
  <si>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</si>
  <si>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</si>
  <si>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</si>
  <si>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</si>
  <si>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</si>
  <si>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</si>
  <si>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</si>
  <si>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</si>
  <si>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</si>
  <si>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</si>
  <si>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</si>
  <si>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</si>
  <si>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</si>
  <si>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</si>
  <si>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</si>
  <si>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</si>
  <si>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</si>
  <si>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</si>
  <si>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</si>
  <si>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</si>
  <si>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</si>
  <si>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</si>
  <si>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</si>
  <si>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</si>
  <si>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</si>
  <si>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</si>
  <si>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</si>
  <si>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</si>
  <si>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</si>
  <si>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</si>
  <si>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</si>
  <si>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</si>
  <si>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</si>
  <si>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</si>
  <si>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</si>
  <si>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</si>
  <si>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</si>
  <si>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</si>
  <si>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</si>
  <si>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</si>
  <si>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</si>
  <si>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</si>
  <si>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</si>
  <si>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</si>
  <si>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</si>
  <si>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</si>
  <si>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</si>
  <si>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</si>
  <si>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</si>
  <si>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</si>
  <si>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</si>
  <si>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</si>
  <si>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</si>
  <si>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</si>
  <si>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</si>
  <si>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</si>
  <si>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</si>
  <si>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</si>
  <si>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</si>
  <si>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</si>
  <si>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</si>
  <si>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</si>
  <si>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</si>
  <si>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</si>
  <si>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</si>
  <si>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</si>
  <si>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</si>
  <si>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</si>
  <si>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</si>
  <si>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</si>
  <si>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</si>
  <si>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</si>
  <si>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</si>
  <si>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</si>
  <si>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</si>
  <si>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</si>
  <si>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</si>
  <si>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</si>
  <si>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</si>
  <si>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</si>
  <si>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</si>
  <si>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</si>
  <si>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</si>
  <si>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</si>
  <si>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</si>
  <si>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</si>
  <si>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</si>
  <si>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</si>
  <si>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</si>
  <si>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</si>
  <si>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</si>
  <si>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</si>
  <si>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</si>
  <si>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</si>
  <si>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</si>
  <si>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</si>
  <si>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</si>
  <si>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</si>
  <si>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</si>
  <si>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</si>
  <si>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</si>
  <si>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</si>
  <si>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</si>
  <si>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</si>
  <si>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</si>
  <si>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</si>
  <si>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</si>
  <si>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</si>
  <si>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</si>
  <si>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</si>
  <si>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</si>
  <si>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</si>
  <si>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</si>
  <si>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</si>
  <si>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</si>
  <si>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</si>
  <si>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</si>
  <si>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</si>
  <si>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</si>
  <si>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</si>
  <si>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</si>
  <si>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</si>
  <si>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</si>
  <si>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</si>
  <si>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</si>
  <si>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</si>
  <si>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</si>
  <si>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</si>
  <si>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</si>
  <si>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</si>
  <si>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</si>
  <si>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</si>
  <si>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</si>
  <si>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</si>
  <si>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</si>
  <si>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</si>
  <si>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</si>
  <si>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</si>
  <si>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</si>
  <si>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</si>
  <si>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</si>
  <si>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</si>
  <si>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</si>
  <si>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</si>
  <si>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</si>
  <si>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</si>
  <si>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</si>
  <si>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</si>
  <si>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</si>
  <si>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</si>
  <si>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</si>
  <si>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</si>
  <si>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</si>
  <si>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</si>
  <si>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</si>
  <si>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</si>
  <si>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</si>
  <si>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</si>
  <si>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</si>
  <si>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к проекту Думы</t>
  </si>
  <si>
    <t>Сумма 2022 год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</si>
  <si>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</si>
  <si>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</si>
  <si>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</si>
  <si>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</si>
  <si>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</si>
  <si>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</si>
  <si>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</si>
  <si>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</si>
  <si>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</si>
  <si>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</si>
  <si>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</si>
  <si>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</si>
  <si>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</si>
  <si>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</si>
  <si>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</si>
  <si>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</si>
  <si>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</si>
  <si>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</si>
  <si>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</si>
  <si>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</si>
  <si>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</si>
  <si>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</si>
  <si>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</si>
  <si>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</si>
  <si>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</si>
  <si>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</si>
  <si>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</si>
  <si>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</si>
  <si>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</si>
  <si>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</si>
  <si>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</si>
  <si>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</si>
  <si>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</si>
  <si>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</si>
  <si>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</si>
  <si>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</si>
  <si>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</si>
  <si>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</si>
  <si>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</si>
  <si>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</si>
  <si>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</si>
  <si>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</si>
  <si>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</si>
  <si>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</si>
  <si>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</si>
  <si>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</si>
  <si>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</si>
  <si>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</si>
  <si>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</si>
  <si>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</si>
  <si>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</si>
  <si>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</si>
  <si>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</si>
  <si>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</si>
  <si>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</si>
  <si>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</si>
  <si>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</si>
  <si>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</si>
  <si>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</si>
  <si>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</si>
  <si>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</si>
  <si>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</si>
  <si>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</si>
  <si>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</si>
  <si>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</si>
  <si>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</si>
  <si>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</si>
  <si>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</si>
  <si>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</si>
  <si>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</si>
  <si>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</si>
  <si>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</si>
  <si>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</si>
  <si>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</si>
  <si>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</si>
  <si>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</si>
  <si>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</si>
  <si>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</si>
  <si>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</si>
  <si>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</si>
  <si>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</si>
  <si>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</si>
  <si>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</si>
  <si>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</si>
  <si>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</si>
  <si>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</si>
  <si>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</si>
  <si>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</si>
  <si>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</si>
  <si>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</si>
  <si>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</si>
  <si>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</si>
  <si>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</si>
  <si>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</si>
  <si>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</si>
  <si>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</si>
  <si>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</si>
  <si>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</si>
  <si>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</si>
  <si>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</si>
  <si>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</si>
  <si>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</si>
  <si>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</si>
  <si>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</si>
  <si>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</si>
  <si>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</si>
  <si>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</si>
  <si>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</si>
  <si>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</si>
  <si>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</si>
  <si>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</si>
  <si>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</si>
  <si>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</si>
  <si>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</si>
  <si>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</si>
  <si>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</si>
  <si>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</si>
  <si>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</si>
  <si>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</si>
  <si>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</si>
  <si>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</si>
  <si>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</si>
  <si>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</si>
  <si>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</si>
  <si>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</si>
  <si>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</si>
  <si>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</si>
  <si>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</si>
  <si>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</si>
  <si>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</si>
  <si>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</si>
  <si>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</si>
  <si>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</si>
  <si>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</si>
  <si>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</si>
  <si>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</si>
  <si>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</si>
  <si>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</si>
  <si>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</si>
  <si>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</si>
  <si>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</si>
  <si>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</si>
  <si>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</si>
  <si>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</si>
  <si>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</si>
  <si>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</si>
  <si>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</si>
  <si>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</si>
  <si>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</si>
  <si>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</si>
  <si>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</si>
  <si>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</si>
  <si>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</si>
  <si>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</si>
  <si>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</si>
  <si>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</si>
  <si>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</si>
  <si>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</si>
  <si>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</si>
  <si>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</si>
  <si>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</si>
  <si>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</si>
  <si>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</si>
  <si>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</si>
  <si>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2022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</si>
  <si>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</si>
  <si>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</si>
  <si>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</si>
  <si>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</si>
  <si>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</si>
  <si>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</si>
  <si>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</si>
  <si>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</si>
  <si>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</si>
  <si>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</si>
  <si>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</si>
  <si>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</si>
  <si>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</si>
  <si>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</si>
  <si>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</si>
  <si>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</si>
  <si>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</si>
  <si>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</si>
  <si>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</si>
  <si>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</si>
  <si>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</si>
  <si>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</si>
  <si>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</si>
  <si>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</si>
  <si>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</si>
  <si>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</si>
  <si>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</si>
  <si>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</si>
  <si>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</si>
  <si>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</si>
  <si>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</si>
  <si>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</si>
  <si>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</si>
  <si>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</si>
  <si>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</si>
  <si>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</si>
  <si>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</si>
  <si>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</si>
  <si>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</si>
  <si>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</si>
  <si>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</si>
  <si>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</si>
  <si>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</si>
  <si>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</si>
  <si>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</si>
  <si>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</si>
  <si>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</si>
  <si>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</si>
  <si>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</si>
  <si>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</si>
  <si>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</si>
  <si>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</si>
  <si>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</si>
  <si>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</si>
  <si>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</si>
  <si>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</si>
  <si>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</si>
  <si>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</si>
  <si>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</si>
  <si>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</si>
  <si>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</si>
  <si>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</si>
  <si>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</si>
  <si>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</si>
  <si>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</si>
  <si>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</si>
  <si>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</si>
  <si>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</si>
  <si>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</si>
  <si>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</si>
  <si>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</si>
  <si>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</si>
  <si>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</si>
  <si>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</si>
  <si>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</si>
  <si>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</si>
  <si>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</si>
  <si>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</si>
  <si>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</si>
  <si>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</si>
  <si>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</si>
  <si>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</si>
  <si>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</si>
  <si>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</si>
  <si>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</si>
  <si>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</si>
  <si>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</si>
  <si>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</si>
  <si>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</si>
  <si>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</si>
  <si>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</si>
  <si>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</si>
  <si>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</si>
  <si>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</si>
  <si>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</si>
  <si>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</si>
  <si>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</si>
  <si>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</si>
  <si>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</si>
  <si>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</si>
  <si>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</si>
  <si>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</si>
  <si>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</si>
  <si>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</si>
  <si>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</si>
  <si>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</si>
  <si>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</si>
  <si>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</si>
  <si>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</si>
  <si>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</si>
  <si>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</si>
  <si>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</si>
  <si>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</si>
  <si>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</si>
  <si>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 xml:space="preserve">Сумма, руб.             2022 год                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</si>
  <si>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</si>
  <si>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</si>
  <si>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</si>
  <si>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</si>
  <si>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</si>
  <si>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</si>
  <si>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</si>
  <si>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</si>
  <si>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</si>
  <si>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</si>
  <si>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</si>
  <si>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>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</si>
  <si>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</si>
  <si>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" О местном бюджете  Червянского муниципального образования"</t>
  </si>
  <si>
    <t>2023г</t>
  </si>
  <si>
    <t xml:space="preserve"> " О местном бюджете Червянского муниципального образования"</t>
  </si>
  <si>
    <t>Закупка энергетических ресурсов</t>
  </si>
  <si>
    <t>0101</t>
  </si>
  <si>
    <t>247</t>
  </si>
  <si>
    <t>880</t>
  </si>
  <si>
    <t>Государственная программа Иркутской области «Управление государственными финансами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</si>
  <si>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</si>
  <si>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</si>
  <si>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</si>
  <si>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</si>
  <si>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9000000000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</si>
  <si>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</si>
  <si>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>2023 год</t>
  </si>
  <si>
    <t xml:space="preserve">                             Приложение 5  </t>
  </si>
  <si>
    <t xml:space="preserve">                                  Приложение 7</t>
  </si>
  <si>
    <t xml:space="preserve">        Приложение 10</t>
  </si>
  <si>
    <t xml:space="preserve">        Приложение 8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</si>
  <si>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</si>
  <si>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</si>
  <si>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</si>
  <si>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Защита населения и территории от последствий ЧС природного и техногенного хаактера,  пожарная безопасность</t>
  </si>
  <si>
    <t>Защита населения и территории от последствий ЧС природного и техногенного хаактера,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</si>
  <si>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</si>
  <si>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</si>
  <si>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</si>
  <si>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</si>
  <si>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</si>
  <si>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</si>
  <si>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</si>
  <si>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</si>
  <si>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</si>
  <si>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</si>
  <si>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</si>
  <si>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</si>
  <si>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</si>
  <si>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 xml:space="preserve">           на 2022 год и на плановый период 2023 и 2024 годов.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</si>
  <si>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</si>
  <si>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</si>
  <si>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на 2022 год и на плановый период 2023 и 2024 годов.</t>
  </si>
  <si>
    <t>И ПОДРАЗДЕЛАМ КЛАССИФИКАЦИИ РАСХОДОВ БЮДЖЕТОВ ЧЕРВЯНСКОГО МУНИЦИПАЛЬНОГО ОБРАЗОВАНИЯ НА 2022 ГОД.</t>
  </si>
  <si>
    <t>ОХРАНА ОКРУЖАЮЩЕЙ СРЕДЫ</t>
  </si>
  <si>
    <t>0600</t>
  </si>
  <si>
    <t>0605</t>
  </si>
  <si>
    <t>Другие вопросы в области охраны окружающей среды</t>
  </si>
  <si>
    <t xml:space="preserve">                                                                                                                             на 2022 год и на плановый период 2023 и 2024 годов.</t>
  </si>
  <si>
    <t xml:space="preserve"> НА 2022 ГОД.</t>
  </si>
  <si>
    <t>Сумма  на 2022 год</t>
  </si>
  <si>
    <t>Муниципальная прграмма "Охрана окружающей среды"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</si>
  <si>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</si>
  <si>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</si>
  <si>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</si>
  <si>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Создание мест (площадок) накопления твердых коммунальных отходов</t>
  </si>
  <si>
    <t xml:space="preserve">                                                                                                           НА ПЛАНОВЫЙ ПЕРИОД 2023 и 2024 ГОДОВ.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</si>
  <si>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годов.</t>
  </si>
  <si>
    <r>
      <t xml:space="preserve">ВЕДОМСТВЕННАЯ СТРУКТУРА РАСХОДОВ БЮДЖЕТА ЧЕРВЯНСКОГО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</si>
  <si>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Проведения выборов депутатов Думы Червянского муниципального образования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</si>
  <si>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</si>
  <si>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</si>
  <si>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</si>
  <si>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</si>
  <si>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>ИСТОЧНИКИ ВНУТРЕННЕГО ФИНАНСИРОВАНИЯ ДЕФИЦИТА БЮДЖЕТА ЧЕРВЯНСКОГО МУНИЦИПАЛЬНОГО ОБРАЗОВАНИЯ  НА 2022 ГОД И НА ПЛАНОВЫЙ ПЕРИОД 2023 и 2024 ГОДОВ</t>
  </si>
  <si>
    <t>2024г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</si>
  <si>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</si>
  <si>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</si>
  <si>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</si>
  <si>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к Решению Думы № 151 от 29.01.2022 года</t>
  </si>
  <si>
    <t>Непрограммные расходы органов государственной власти Иркутской области и иных государственных органов Иркутской области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</si>
  <si>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</si>
  <si>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Субвенции на осуществление отдельных областных государственных полномочий, переданных отдельных полномочий Российской Федерации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</si>
  <si>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</si>
  <si>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к Решению Думы № 151 29.01.2022 год</t>
  </si>
  <si>
    <t xml:space="preserve">      к Решению Думы № 151 от 29.01.2022 года</t>
  </si>
  <si>
    <t xml:space="preserve">                             к Решению Думы № 151 от 29.01.2022 года            </t>
  </si>
  <si>
    <t>к Решению Думы № 151 от 29.01.2022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</si>
</sst>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32" fillId="0" borderId="0" xfId="0" applyFont="1"/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34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7" fillId="0" borderId="0" xfId="0" applyFont="1" applyFill="1" applyBorder="1"/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44" fillId="0" borderId="2" xfId="0" applyFont="1" applyBorder="1" applyAlignment="1">
      <alignment horizontal="center"/>
    </xf>
    <xf numFmtId="4" fontId="44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4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5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37" fillId="0" borderId="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4" fontId="6" fillId="8" borderId="0" xfId="4" applyNumberFormat="1" applyFont="1" applyFill="1" applyBorder="1" applyAlignment="1">
      <alignment horizontal="center" vertical="center" wrapText="1" readingOrder="1"/>
    </xf>
    <xf numFmtId="39" fontId="6" fillId="8" borderId="0" xfId="4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40" fillId="8" borderId="2" xfId="0" applyNumberFormat="1" applyFont="1" applyFill="1" applyBorder="1" applyAlignment="1">
      <alignment horizontal="justify" vertical="center" wrapText="1"/>
    </xf>
    <xf numFmtId="0" fontId="38" fillId="8" borderId="2" xfId="0" applyFont="1" applyFill="1" applyBorder="1" applyAlignment="1">
      <alignment horizontal="left"/>
    </xf>
    <xf numFmtId="0" fontId="38" fillId="8" borderId="2" xfId="0" applyFont="1" applyFill="1" applyBorder="1" applyAlignment="1">
      <alignment horizontal="center"/>
    </xf>
    <xf numFmtId="4" fontId="38" fillId="8" borderId="2" xfId="0" applyNumberFormat="1" applyFont="1" applyFill="1" applyBorder="1" applyAlignment="1">
      <alignment horizontal="right"/>
    </xf>
    <xf numFmtId="0" fontId="41" fillId="8" borderId="2" xfId="0" applyNumberFormat="1" applyFont="1" applyFill="1" applyBorder="1" applyAlignment="1">
      <alignment horizontal="justify" vertical="center" wrapText="1"/>
    </xf>
    <xf numFmtId="49" fontId="41" fillId="8" borderId="2" xfId="0" applyNumberFormat="1" applyFont="1" applyFill="1" applyBorder="1" applyAlignment="1">
      <alignment horizontal="center" vertical="center" wrapText="1"/>
    </xf>
    <xf numFmtId="0" fontId="41" fillId="8" borderId="2" xfId="0" applyNumberFormat="1" applyFont="1" applyFill="1" applyBorder="1" applyAlignment="1">
      <alignment horizontal="center" vertical="center" wrapText="1"/>
    </xf>
    <xf numFmtId="4" fontId="37" fillId="8" borderId="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left"/>
    </xf>
    <xf numFmtId="0" fontId="6" fillId="8" borderId="2" xfId="0" applyNumberFormat="1" applyFont="1" applyFill="1" applyBorder="1" applyAlignment="1">
      <alignment horizontal="justify" vertical="center" wrapText="1"/>
    </xf>
    <xf numFmtId="0" fontId="7" fillId="8" borderId="2" xfId="0" applyNumberFormat="1" applyFont="1" applyFill="1" applyBorder="1" applyAlignment="1">
      <alignment horizontal="justify" vertical="center" wrapText="1"/>
    </xf>
    <xf numFmtId="0" fontId="6" fillId="8" borderId="2" xfId="0" applyFont="1" applyFill="1" applyBorder="1" applyAlignment="1"/>
    <xf numFmtId="49" fontId="35" fillId="8" borderId="2" xfId="0" applyNumberFormat="1" applyFont="1" applyFill="1" applyBorder="1" applyAlignment="1">
      <alignment vertical="center" wrapText="1"/>
    </xf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38" fillId="0" borderId="2" xfId="0" applyFont="1" applyBorder="1" applyAlignment="1">
      <alignment vertical="top" wrapText="1"/>
    </xf>
    <xf numFmtId="167" fontId="36" fillId="0" borderId="0" xfId="2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2" borderId="0" xfId="1" applyFont="1" applyFill="1" applyAlignment="1">
      <alignment horizontal="right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24</v>
      </c>
    </row>
    <row r="3" spans="1:4">
      <c r="C3" s="71" t="s">
        <v>191</v>
      </c>
    </row>
    <row r="4" spans="1:4">
      <c r="C4" s="71" t="s">
        <v>210</v>
      </c>
    </row>
    <row r="6" spans="1:4" ht="15">
      <c r="A6" s="358" t="s">
        <v>193</v>
      </c>
      <c r="B6" s="358"/>
      <c r="C6" s="358"/>
      <c r="D6" s="358"/>
    </row>
    <row r="7" spans="1:4" ht="15.75" customHeight="1">
      <c r="A7" s="358"/>
      <c r="B7" s="358"/>
      <c r="C7" s="358"/>
      <c r="D7" s="358"/>
    </row>
    <row r="8" spans="1:4">
      <c r="C8" s="73"/>
      <c r="D8" s="73" t="s">
        <v>128</v>
      </c>
    </row>
    <row r="9" spans="1:4" ht="47.25" customHeight="1">
      <c r="A9" s="361" t="s">
        <v>2</v>
      </c>
      <c r="B9" s="361" t="s">
        <v>0</v>
      </c>
      <c r="C9" s="359" t="s">
        <v>3</v>
      </c>
      <c r="D9" s="360"/>
    </row>
    <row r="10" spans="1:4">
      <c r="A10" s="362"/>
      <c r="B10" s="362"/>
      <c r="C10" s="153" t="s">
        <v>187</v>
      </c>
      <c r="D10" s="153" t="s">
        <v>216</v>
      </c>
    </row>
    <row r="11" spans="1:4">
      <c r="A11" s="74" t="s">
        <v>4</v>
      </c>
      <c r="B11" s="75" t="s">
        <v>25</v>
      </c>
      <c r="C11" s="132">
        <f>C12+C15+C21+C27+C30</f>
        <v>403800</v>
      </c>
      <c r="D11" s="132">
        <f>D12+D15+D21+D27+D30</f>
        <v>383000</v>
      </c>
    </row>
    <row r="12" spans="1:4">
      <c r="A12" s="76" t="s">
        <v>5</v>
      </c>
      <c r="B12" s="77" t="s">
        <v>26</v>
      </c>
      <c r="C12" s="133">
        <f>C13</f>
        <v>140000</v>
      </c>
      <c r="D12" s="133">
        <f>D13</f>
        <v>145000</v>
      </c>
    </row>
    <row r="13" spans="1:4">
      <c r="A13" s="78" t="s">
        <v>6</v>
      </c>
      <c r="B13" s="77" t="s">
        <v>27</v>
      </c>
      <c r="C13" s="133">
        <f>C14</f>
        <v>140000</v>
      </c>
      <c r="D13" s="133">
        <f>D14</f>
        <v>145000</v>
      </c>
    </row>
    <row r="14" spans="1:4" ht="97.5">
      <c r="A14" s="79" t="s">
        <v>192</v>
      </c>
      <c r="B14" s="77" t="s">
        <v>28</v>
      </c>
      <c r="C14" s="134">
        <v>140000</v>
      </c>
      <c r="D14" s="134">
        <v>145000</v>
      </c>
    </row>
    <row r="15" spans="1:4" s="98" customFormat="1" ht="47.25">
      <c r="A15" s="74" t="s">
        <v>7</v>
      </c>
      <c r="B15" s="75" t="s">
        <v>70</v>
      </c>
      <c r="C15" s="132">
        <f>C16</f>
        <v>150800</v>
      </c>
      <c r="D15" s="132">
        <f>D16</f>
        <v>125000</v>
      </c>
    </row>
    <row r="16" spans="1:4" ht="31.5">
      <c r="A16" s="78" t="s">
        <v>8</v>
      </c>
      <c r="B16" s="77" t="s">
        <v>71</v>
      </c>
      <c r="C16" s="133">
        <f>C17+C18+C19+C20</f>
        <v>150800</v>
      </c>
      <c r="D16" s="133">
        <f>D17+D18+D19+D20</f>
        <v>125000</v>
      </c>
    </row>
    <row r="17" spans="1:4" ht="47.25">
      <c r="A17" s="79" t="s">
        <v>9</v>
      </c>
      <c r="B17" s="77" t="s">
        <v>29</v>
      </c>
      <c r="C17" s="133">
        <v>55100</v>
      </c>
      <c r="D17" s="133">
        <v>45700</v>
      </c>
    </row>
    <row r="18" spans="1:4" ht="78.75">
      <c r="A18" s="79" t="s">
        <v>10</v>
      </c>
      <c r="B18" s="77" t="s">
        <v>30</v>
      </c>
      <c r="C18" s="133">
        <v>1300</v>
      </c>
      <c r="D18" s="133">
        <v>1000</v>
      </c>
    </row>
    <row r="19" spans="1:4" ht="78.75">
      <c r="A19" s="79" t="s">
        <v>11</v>
      </c>
      <c r="B19" s="77" t="s">
        <v>31</v>
      </c>
      <c r="C19" s="133">
        <v>89200</v>
      </c>
      <c r="D19" s="133">
        <v>74000</v>
      </c>
    </row>
    <row r="20" spans="1:4" ht="78.75">
      <c r="A20" s="79" t="s">
        <v>12</v>
      </c>
      <c r="B20" s="77" t="s">
        <v>32</v>
      </c>
      <c r="C20" s="133">
        <v>5200</v>
      </c>
      <c r="D20" s="133">
        <v>4300</v>
      </c>
    </row>
    <row r="21" spans="1:4" s="98" customFormat="1">
      <c r="A21" s="74" t="s">
        <v>13</v>
      </c>
      <c r="B21" s="75" t="s">
        <v>34</v>
      </c>
      <c r="C21" s="132">
        <f>C22+C24</f>
        <v>24000</v>
      </c>
      <c r="D21" s="132">
        <f>C22+C24</f>
        <v>24000</v>
      </c>
    </row>
    <row r="22" spans="1:4">
      <c r="A22" s="78" t="s">
        <v>33</v>
      </c>
      <c r="B22" s="77" t="s">
        <v>35</v>
      </c>
      <c r="C22" s="133">
        <v>20000</v>
      </c>
      <c r="D22" s="133">
        <v>20000</v>
      </c>
    </row>
    <row r="23" spans="1:4" ht="47.25">
      <c r="A23" s="78" t="s">
        <v>36</v>
      </c>
      <c r="B23" s="77" t="s">
        <v>37</v>
      </c>
      <c r="C23" s="134">
        <v>20000</v>
      </c>
      <c r="D23" s="134">
        <v>20000</v>
      </c>
    </row>
    <row r="24" spans="1:4">
      <c r="A24" s="80" t="s">
        <v>38</v>
      </c>
      <c r="B24" s="77" t="s">
        <v>39</v>
      </c>
      <c r="C24" s="135">
        <v>4000</v>
      </c>
      <c r="D24" s="135">
        <v>4000</v>
      </c>
    </row>
    <row r="25" spans="1:4" ht="94.5">
      <c r="A25" s="81" t="s">
        <v>41</v>
      </c>
      <c r="B25" s="77" t="s">
        <v>40</v>
      </c>
      <c r="C25" s="136">
        <v>1000</v>
      </c>
      <c r="D25" s="136">
        <v>1000</v>
      </c>
    </row>
    <row r="26" spans="1:4" ht="94.5">
      <c r="A26" s="81" t="s">
        <v>42</v>
      </c>
      <c r="B26" s="77" t="s">
        <v>43</v>
      </c>
      <c r="C26" s="136">
        <v>3000</v>
      </c>
      <c r="D26" s="136">
        <v>3000</v>
      </c>
    </row>
    <row r="27" spans="1:4" ht="47.25" hidden="1">
      <c r="A27" s="82" t="s">
        <v>44</v>
      </c>
      <c r="B27" s="77" t="s">
        <v>45</v>
      </c>
      <c r="C27" s="136">
        <v>0</v>
      </c>
      <c r="D27" s="136">
        <f>D28</f>
        <v>0</v>
      </c>
    </row>
    <row r="28" spans="1:4" hidden="1">
      <c r="A28" s="80" t="s">
        <v>46</v>
      </c>
      <c r="B28" s="77" t="s">
        <v>47</v>
      </c>
      <c r="C28" s="136">
        <v>0</v>
      </c>
      <c r="D28" s="136">
        <v>0</v>
      </c>
    </row>
    <row r="29" spans="1:4" ht="47.25" hidden="1">
      <c r="A29" s="81" t="s">
        <v>48</v>
      </c>
      <c r="B29" s="77" t="s">
        <v>49</v>
      </c>
      <c r="C29" s="136">
        <v>0</v>
      </c>
      <c r="D29" s="136">
        <v>0</v>
      </c>
    </row>
    <row r="30" spans="1:4" s="98" customFormat="1" ht="47.25">
      <c r="A30" s="94" t="s">
        <v>14</v>
      </c>
      <c r="B30" s="86" t="s">
        <v>50</v>
      </c>
      <c r="C30" s="137">
        <f>C31+C33</f>
        <v>89000</v>
      </c>
      <c r="D30" s="137">
        <f>D31+D33</f>
        <v>89000</v>
      </c>
    </row>
    <row r="31" spans="1:4" ht="110.25">
      <c r="A31" s="80" t="s">
        <v>15</v>
      </c>
      <c r="B31" s="83" t="s">
        <v>51</v>
      </c>
      <c r="C31" s="135">
        <f>C32</f>
        <v>44500</v>
      </c>
      <c r="D31" s="135">
        <f>D32</f>
        <v>44500</v>
      </c>
    </row>
    <row r="32" spans="1:4" ht="78.75">
      <c r="A32" s="80" t="s">
        <v>61</v>
      </c>
      <c r="B32" s="83" t="s">
        <v>60</v>
      </c>
      <c r="C32" s="135">
        <v>44500</v>
      </c>
      <c r="D32" s="135">
        <v>44500</v>
      </c>
    </row>
    <row r="33" spans="1:4" ht="94.5">
      <c r="A33" s="81" t="s">
        <v>52</v>
      </c>
      <c r="B33" s="83" t="s">
        <v>53</v>
      </c>
      <c r="C33" s="136">
        <v>44500</v>
      </c>
      <c r="D33" s="136">
        <v>44500</v>
      </c>
    </row>
    <row r="34" spans="1:4" ht="94.5" hidden="1">
      <c r="A34" s="84" t="s">
        <v>55</v>
      </c>
      <c r="B34" s="83" t="s">
        <v>54</v>
      </c>
      <c r="C34" s="135">
        <v>0</v>
      </c>
      <c r="D34" s="135">
        <f>D35</f>
        <v>0</v>
      </c>
    </row>
    <row r="35" spans="1:4" ht="94.5" hidden="1">
      <c r="A35" s="84" t="s">
        <v>58</v>
      </c>
      <c r="B35" s="83" t="s">
        <v>56</v>
      </c>
      <c r="C35" s="135">
        <v>0</v>
      </c>
      <c r="D35" s="135">
        <v>0</v>
      </c>
    </row>
    <row r="36" spans="1:4" ht="94.5" hidden="1">
      <c r="A36" s="84" t="s">
        <v>59</v>
      </c>
      <c r="B36" s="83" t="s">
        <v>57</v>
      </c>
      <c r="C36" s="136">
        <v>0</v>
      </c>
      <c r="D36" s="136">
        <v>0</v>
      </c>
    </row>
    <row r="37" spans="1:4">
      <c r="A37" s="85" t="s">
        <v>16</v>
      </c>
      <c r="B37" s="86" t="s">
        <v>63</v>
      </c>
      <c r="C37" s="137">
        <f>C38</f>
        <v>2232900</v>
      </c>
      <c r="D37" s="137">
        <f>D38</f>
        <v>2289400</v>
      </c>
    </row>
    <row r="38" spans="1:4" ht="47.25">
      <c r="A38" s="82" t="s">
        <v>17</v>
      </c>
      <c r="B38" s="83" t="s">
        <v>64</v>
      </c>
      <c r="C38" s="135">
        <f>C39+C42+C45+C48</f>
        <v>2232900</v>
      </c>
      <c r="D38" s="135">
        <f>D39+D42+D45</f>
        <v>2289400</v>
      </c>
    </row>
    <row r="39" spans="1:4" ht="31.5">
      <c r="A39" s="87" t="s">
        <v>18</v>
      </c>
      <c r="B39" s="83" t="s">
        <v>65</v>
      </c>
      <c r="C39" s="135">
        <f>C40</f>
        <v>819000</v>
      </c>
      <c r="D39" s="135">
        <v>799500</v>
      </c>
    </row>
    <row r="40" spans="1:4" ht="31.5">
      <c r="A40" s="88" t="s">
        <v>19</v>
      </c>
      <c r="B40" s="83" t="s">
        <v>66</v>
      </c>
      <c r="C40" s="135">
        <v>819000</v>
      </c>
      <c r="D40" s="135">
        <v>799500</v>
      </c>
    </row>
    <row r="41" spans="1:4" ht="31.5">
      <c r="A41" s="89" t="s">
        <v>62</v>
      </c>
      <c r="B41" s="83" t="s">
        <v>68</v>
      </c>
      <c r="C41" s="135">
        <v>819000</v>
      </c>
      <c r="D41" s="135">
        <v>799500</v>
      </c>
    </row>
    <row r="42" spans="1:4" ht="47.25">
      <c r="A42" s="87" t="s">
        <v>20</v>
      </c>
      <c r="B42" s="83" t="s">
        <v>69</v>
      </c>
      <c r="C42" s="135">
        <v>1373500</v>
      </c>
      <c r="D42" s="135">
        <f>D43</f>
        <v>1449400</v>
      </c>
    </row>
    <row r="43" spans="1:4">
      <c r="A43" s="90" t="s">
        <v>132</v>
      </c>
      <c r="B43" s="91" t="s">
        <v>133</v>
      </c>
      <c r="C43" s="135">
        <v>1373500</v>
      </c>
      <c r="D43" s="135">
        <v>1449400</v>
      </c>
    </row>
    <row r="44" spans="1:4">
      <c r="A44" s="92" t="s">
        <v>130</v>
      </c>
      <c r="B44" s="91" t="s">
        <v>129</v>
      </c>
      <c r="C44" s="135">
        <v>1373500</v>
      </c>
      <c r="D44" s="135">
        <v>1449400</v>
      </c>
    </row>
    <row r="45" spans="1:4" ht="31.5">
      <c r="A45" s="87" t="s">
        <v>21</v>
      </c>
      <c r="B45" s="83" t="s">
        <v>67</v>
      </c>
      <c r="C45" s="135">
        <f>C46+C47</f>
        <v>40400</v>
      </c>
      <c r="D45" s="135">
        <f>D46+D47</f>
        <v>40500</v>
      </c>
    </row>
    <row r="46" spans="1:4" ht="47.25">
      <c r="A46" s="92" t="s">
        <v>134</v>
      </c>
      <c r="B46" s="83" t="s">
        <v>131</v>
      </c>
      <c r="C46" s="135">
        <v>39700</v>
      </c>
      <c r="D46" s="135">
        <v>39800</v>
      </c>
    </row>
    <row r="47" spans="1:4" ht="47.25">
      <c r="A47" s="93" t="s">
        <v>184</v>
      </c>
      <c r="B47" s="91" t="s">
        <v>185</v>
      </c>
      <c r="C47" s="135">
        <v>700</v>
      </c>
      <c r="D47" s="135">
        <v>700</v>
      </c>
    </row>
    <row r="48" spans="1:4" hidden="1">
      <c r="A48" s="93"/>
      <c r="B48" s="91" t="s">
        <v>186</v>
      </c>
      <c r="C48" s="135"/>
      <c r="D48" s="135"/>
    </row>
    <row r="49" spans="1:5">
      <c r="A49" s="94" t="s">
        <v>23</v>
      </c>
      <c r="B49" s="86"/>
      <c r="C49" s="137">
        <f>C11+C37</f>
        <v>2636700</v>
      </c>
      <c r="D49" s="137">
        <f>D11+D37</f>
        <v>2672400</v>
      </c>
    </row>
    <row r="50" spans="1:5">
      <c r="C50" s="129"/>
      <c r="D50" s="129"/>
    </row>
    <row r="52" spans="1:5">
      <c r="C52" s="95"/>
      <c r="D52" s="95"/>
    </row>
    <row r="53" spans="1:5" ht="18.75">
      <c r="A53" s="97" t="s">
        <v>189</v>
      </c>
      <c r="B53" s="97"/>
      <c r="C53" s="97"/>
      <c r="D53" s="97" t="s">
        <v>194</v>
      </c>
      <c r="E53" s="96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180</v>
      </c>
    </row>
    <row r="3" spans="1:8">
      <c r="A3" s="65"/>
      <c r="B3" s="65"/>
      <c r="C3" s="65" t="s">
        <v>178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179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19" workbookViewId="0">
      <selection activeCell="G14" sqref="G14"/>
    </sheetView>
  </sheetViews>
  <sheetFormatPr defaultRowHeight="15.75"/>
  <cols>
    <col min="1" max="1" width="57.5703125" style="180" customWidth="1"/>
    <col min="2" max="2" width="22.7109375" style="180" customWidth="1"/>
    <col min="3" max="3" width="22.28515625" style="180" customWidth="1"/>
    <col min="4" max="4" width="0.140625" style="180" customWidth="1"/>
    <col min="5" max="5" width="15.42578125" style="6" hidden="1" customWidth="1"/>
  </cols>
  <sheetData>
    <row r="1" spans="1:5">
      <c r="A1" s="365" t="s">
        <v>546</v>
      </c>
      <c r="B1" s="366"/>
      <c r="C1" s="366"/>
      <c r="D1" s="5"/>
    </row>
    <row r="2" spans="1:5">
      <c r="A2" s="365" t="s">
        <v>598</v>
      </c>
      <c r="B2" s="366"/>
      <c r="C2" s="366"/>
      <c r="D2" s="5"/>
    </row>
    <row r="3" spans="1:5">
      <c r="A3" s="365" t="s">
        <v>529</v>
      </c>
      <c r="B3" s="366"/>
      <c r="C3" s="366"/>
      <c r="D3" s="5"/>
    </row>
    <row r="4" spans="1:5">
      <c r="A4" s="365" t="s">
        <v>571</v>
      </c>
      <c r="B4" s="366"/>
      <c r="C4" s="366"/>
      <c r="D4" s="5"/>
    </row>
    <row r="6" spans="1:5">
      <c r="A6" s="363" t="s">
        <v>72</v>
      </c>
      <c r="B6" s="364"/>
      <c r="C6" s="364"/>
      <c r="D6" s="364"/>
      <c r="E6" s="364"/>
    </row>
    <row r="7" spans="1:5" ht="32.25" customHeight="1">
      <c r="A7" s="363" t="s">
        <v>572</v>
      </c>
      <c r="B7" s="363"/>
      <c r="C7" s="363"/>
      <c r="D7" s="363"/>
      <c r="E7" s="363"/>
    </row>
    <row r="8" spans="1:5">
      <c r="A8" s="179"/>
    </row>
    <row r="9" spans="1:5">
      <c r="A9" s="8" t="s">
        <v>73</v>
      </c>
      <c r="B9" s="8" t="s">
        <v>73</v>
      </c>
      <c r="C9" s="47" t="s">
        <v>128</v>
      </c>
      <c r="D9" s="8"/>
      <c r="E9" s="8" t="s">
        <v>141</v>
      </c>
    </row>
    <row r="10" spans="1:5" ht="15">
      <c r="A10" s="157" t="s">
        <v>74</v>
      </c>
      <c r="B10" s="157" t="s">
        <v>75</v>
      </c>
      <c r="C10" s="157" t="s">
        <v>237</v>
      </c>
      <c r="D10" s="161"/>
      <c r="E10" s="161" t="s">
        <v>229</v>
      </c>
    </row>
    <row r="11" spans="1:5" ht="15">
      <c r="A11" s="155" t="s">
        <v>76</v>
      </c>
      <c r="B11" s="187" t="s">
        <v>77</v>
      </c>
      <c r="C11" s="198">
        <f>C12+C13+C14+C16+C17+C15</f>
        <v>4832705.54</v>
      </c>
      <c r="D11" s="174">
        <f>D17+D16+D14+D13+D12</f>
        <v>1670640</v>
      </c>
      <c r="E11" s="175">
        <f>SUM(E12:E17)</f>
        <v>1609030</v>
      </c>
    </row>
    <row r="12" spans="1:5" ht="30">
      <c r="A12" s="156" t="s">
        <v>78</v>
      </c>
      <c r="B12" s="188" t="s">
        <v>79</v>
      </c>
      <c r="C12" s="189">
        <v>740667.5</v>
      </c>
      <c r="D12" s="171">
        <v>358140</v>
      </c>
      <c r="E12" s="176">
        <v>295330</v>
      </c>
    </row>
    <row r="13" spans="1:5" ht="45">
      <c r="A13" s="156" t="s">
        <v>80</v>
      </c>
      <c r="B13" s="188" t="s">
        <v>81</v>
      </c>
      <c r="C13" s="189">
        <v>3105160.04</v>
      </c>
      <c r="D13" s="171">
        <v>1218200</v>
      </c>
      <c r="E13" s="176">
        <v>1219400</v>
      </c>
    </row>
    <row r="14" spans="1:5" ht="45">
      <c r="A14" s="156" t="s">
        <v>82</v>
      </c>
      <c r="B14" s="188" t="s">
        <v>83</v>
      </c>
      <c r="C14" s="199">
        <v>729878</v>
      </c>
      <c r="D14" s="171">
        <v>90700</v>
      </c>
      <c r="E14" s="176">
        <v>90700</v>
      </c>
    </row>
    <row r="15" spans="1:5" ht="15.75" customHeight="1">
      <c r="A15" s="156" t="s">
        <v>205</v>
      </c>
      <c r="B15" s="190" t="s">
        <v>206</v>
      </c>
      <c r="C15" s="191">
        <v>231300</v>
      </c>
      <c r="D15" s="171" t="s">
        <v>226</v>
      </c>
      <c r="E15" s="171" t="s">
        <v>226</v>
      </c>
    </row>
    <row r="16" spans="1:5" ht="15">
      <c r="A16" s="156" t="s">
        <v>84</v>
      </c>
      <c r="B16" s="188" t="s">
        <v>85</v>
      </c>
      <c r="C16" s="189">
        <v>5000</v>
      </c>
      <c r="D16" s="171">
        <v>3000</v>
      </c>
      <c r="E16" s="176">
        <v>3000</v>
      </c>
    </row>
    <row r="17" spans="1:5" ht="15">
      <c r="A17" s="158" t="s">
        <v>214</v>
      </c>
      <c r="B17" s="190" t="s">
        <v>211</v>
      </c>
      <c r="C17" s="191">
        <v>20700</v>
      </c>
      <c r="D17" s="171">
        <v>600</v>
      </c>
      <c r="E17" s="176">
        <v>600</v>
      </c>
    </row>
    <row r="18" spans="1:5" ht="15">
      <c r="A18" s="155" t="s">
        <v>139</v>
      </c>
      <c r="B18" s="192" t="s">
        <v>140</v>
      </c>
      <c r="C18" s="193">
        <f>C19</f>
        <v>142800</v>
      </c>
      <c r="D18" s="177">
        <v>35100</v>
      </c>
      <c r="E18" s="178">
        <f>E19</f>
        <v>35100</v>
      </c>
    </row>
    <row r="19" spans="1:5" ht="18" customHeight="1">
      <c r="A19" s="156" t="s">
        <v>138</v>
      </c>
      <c r="B19" s="190" t="s">
        <v>137</v>
      </c>
      <c r="C19" s="191">
        <v>142800</v>
      </c>
      <c r="D19" s="171" t="s">
        <v>225</v>
      </c>
      <c r="E19" s="176">
        <v>35100</v>
      </c>
    </row>
    <row r="20" spans="1:5" ht="28.5">
      <c r="A20" s="155" t="s">
        <v>86</v>
      </c>
      <c r="B20" s="187" t="s">
        <v>87</v>
      </c>
      <c r="C20" s="193">
        <f>C21+C22</f>
        <v>41000</v>
      </c>
      <c r="D20" s="177">
        <v>30000</v>
      </c>
      <c r="E20" s="178">
        <v>30000</v>
      </c>
    </row>
    <row r="21" spans="1:5" ht="15">
      <c r="A21" s="156" t="s">
        <v>524</v>
      </c>
      <c r="B21" s="188" t="s">
        <v>89</v>
      </c>
      <c r="C21" s="189">
        <v>1000</v>
      </c>
      <c r="D21" s="171">
        <v>10000</v>
      </c>
      <c r="E21" s="176">
        <v>10000</v>
      </c>
    </row>
    <row r="22" spans="1:5" ht="37.5" customHeight="1">
      <c r="A22" s="156" t="s">
        <v>525</v>
      </c>
      <c r="B22" s="188" t="s">
        <v>91</v>
      </c>
      <c r="C22" s="189">
        <v>40000</v>
      </c>
      <c r="D22" s="171">
        <v>20000</v>
      </c>
      <c r="E22" s="176">
        <v>20000</v>
      </c>
    </row>
    <row r="23" spans="1:5" ht="15">
      <c r="A23" s="155" t="s">
        <v>92</v>
      </c>
      <c r="B23" s="187" t="s">
        <v>93</v>
      </c>
      <c r="C23" s="193">
        <f>C24+C25</f>
        <v>701966.92</v>
      </c>
      <c r="D23" s="177">
        <f>D24</f>
        <v>350000</v>
      </c>
      <c r="E23" s="178">
        <f>E24</f>
        <v>350000</v>
      </c>
    </row>
    <row r="24" spans="1:5" ht="15">
      <c r="A24" s="156" t="s">
        <v>541</v>
      </c>
      <c r="B24" s="188" t="s">
        <v>95</v>
      </c>
      <c r="C24" s="189">
        <v>700966.92</v>
      </c>
      <c r="D24" s="171">
        <v>350000</v>
      </c>
      <c r="E24" s="176">
        <v>350000</v>
      </c>
    </row>
    <row r="25" spans="1:5" ht="15">
      <c r="A25" s="156" t="s">
        <v>240</v>
      </c>
      <c r="B25" s="190" t="s">
        <v>239</v>
      </c>
      <c r="C25" s="189">
        <v>1000</v>
      </c>
      <c r="D25" s="171"/>
      <c r="E25" s="176"/>
    </row>
    <row r="26" spans="1:5" ht="15">
      <c r="A26" s="155" t="s">
        <v>96</v>
      </c>
      <c r="B26" s="187" t="s">
        <v>97</v>
      </c>
      <c r="C26" s="193">
        <f>C27</f>
        <v>15000</v>
      </c>
      <c r="D26" s="177">
        <f>D27</f>
        <v>67400</v>
      </c>
      <c r="E26" s="178">
        <f>E27</f>
        <v>65400</v>
      </c>
    </row>
    <row r="27" spans="1:5" ht="15">
      <c r="A27" s="156" t="s">
        <v>105</v>
      </c>
      <c r="B27" s="190" t="s">
        <v>106</v>
      </c>
      <c r="C27" s="189">
        <v>15000</v>
      </c>
      <c r="D27" s="171">
        <v>67400</v>
      </c>
      <c r="E27" s="176">
        <v>65400</v>
      </c>
    </row>
    <row r="28" spans="1:5" ht="15">
      <c r="A28" s="155" t="s">
        <v>573</v>
      </c>
      <c r="B28" s="192" t="s">
        <v>574</v>
      </c>
      <c r="C28" s="193">
        <f>C29</f>
        <v>592064</v>
      </c>
      <c r="D28" s="171"/>
      <c r="E28" s="176"/>
    </row>
    <row r="29" spans="1:5" ht="15">
      <c r="A29" s="156" t="s">
        <v>576</v>
      </c>
      <c r="B29" s="190" t="s">
        <v>575</v>
      </c>
      <c r="C29" s="189">
        <v>592064</v>
      </c>
      <c r="D29" s="171"/>
      <c r="E29" s="176"/>
    </row>
    <row r="30" spans="1:5" ht="15">
      <c r="A30" s="155" t="s">
        <v>241</v>
      </c>
      <c r="B30" s="192" t="s">
        <v>233</v>
      </c>
      <c r="C30" s="193">
        <f>C32+C31</f>
        <v>23000</v>
      </c>
      <c r="D30" s="177">
        <f>D32</f>
        <v>1000</v>
      </c>
      <c r="E30" s="178">
        <f>E32</f>
        <v>1000</v>
      </c>
    </row>
    <row r="31" spans="1:5" ht="30">
      <c r="A31" s="156" t="s">
        <v>243</v>
      </c>
      <c r="B31" s="190" t="s">
        <v>242</v>
      </c>
      <c r="C31" s="189">
        <v>20000</v>
      </c>
      <c r="D31" s="177"/>
      <c r="E31" s="178"/>
    </row>
    <row r="32" spans="1:5" ht="18" customHeight="1">
      <c r="A32" s="160" t="s">
        <v>230</v>
      </c>
      <c r="B32" s="194" t="s">
        <v>232</v>
      </c>
      <c r="C32" s="189">
        <v>3000</v>
      </c>
      <c r="D32" s="171">
        <v>1000</v>
      </c>
      <c r="E32" s="176">
        <v>1000</v>
      </c>
    </row>
    <row r="33" spans="1:5" ht="15">
      <c r="A33" s="155" t="s">
        <v>100</v>
      </c>
      <c r="B33" s="187" t="s">
        <v>101</v>
      </c>
      <c r="C33" s="193">
        <f>C34</f>
        <v>670171.53</v>
      </c>
      <c r="D33" s="177" t="e">
        <f>D34+#REF!</f>
        <v>#REF!</v>
      </c>
      <c r="E33" s="178" t="e">
        <f>E34+#REF!</f>
        <v>#REF!</v>
      </c>
    </row>
    <row r="34" spans="1:5" ht="15">
      <c r="A34" s="156" t="s">
        <v>102</v>
      </c>
      <c r="B34" s="188" t="s">
        <v>103</v>
      </c>
      <c r="C34" s="189">
        <v>670171.53</v>
      </c>
      <c r="D34" s="171">
        <v>166000</v>
      </c>
      <c r="E34" s="176">
        <v>172450</v>
      </c>
    </row>
    <row r="35" spans="1:5" ht="15">
      <c r="A35" s="155" t="s">
        <v>244</v>
      </c>
      <c r="B35" s="187">
        <v>1000</v>
      </c>
      <c r="C35" s="193">
        <f>C36</f>
        <v>160956</v>
      </c>
      <c r="D35" s="177">
        <f>D36</f>
        <v>45000</v>
      </c>
      <c r="E35" s="178">
        <f>E36</f>
        <v>45000</v>
      </c>
    </row>
    <row r="36" spans="1:5" ht="15">
      <c r="A36" s="156" t="s">
        <v>197</v>
      </c>
      <c r="B36" s="188">
        <v>1001</v>
      </c>
      <c r="C36" s="189">
        <v>160956</v>
      </c>
      <c r="D36" s="171">
        <v>45000</v>
      </c>
      <c r="E36" s="176">
        <v>45000</v>
      </c>
    </row>
    <row r="37" spans="1:5" ht="15">
      <c r="A37" s="155" t="s">
        <v>104</v>
      </c>
      <c r="B37" s="187"/>
      <c r="C37" s="326">
        <f>C11+C18+C20+C23+C26+C33+C35+C30+C28</f>
        <v>7179663.9900000002</v>
      </c>
      <c r="D37" s="172" t="e">
        <f>D11+D18+D20+D23+#REF!+D33+D35+D26</f>
        <v>#REF!</v>
      </c>
      <c r="E37" s="173" t="e">
        <f>E11+E18+E20+E23+#REF!+E33+E35+E26</f>
        <v>#REF!</v>
      </c>
    </row>
    <row r="38" spans="1:5">
      <c r="E38" s="130"/>
    </row>
    <row r="39" spans="1:5" ht="18.75">
      <c r="A39" s="1" t="s">
        <v>189</v>
      </c>
      <c r="C39" s="200" t="s">
        <v>190</v>
      </c>
      <c r="E39" s="3" t="s">
        <v>194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143</v>
      </c>
    </row>
    <row r="2" spans="1:4">
      <c r="C2" s="5" t="s">
        <v>24</v>
      </c>
    </row>
    <row r="3" spans="1:4">
      <c r="C3" s="5" t="s">
        <v>191</v>
      </c>
    </row>
    <row r="4" spans="1:4">
      <c r="C4" s="5" t="s">
        <v>210</v>
      </c>
    </row>
    <row r="6" spans="1:4">
      <c r="A6" s="363" t="s">
        <v>72</v>
      </c>
      <c r="B6" s="364"/>
      <c r="C6" s="364"/>
      <c r="D6"/>
    </row>
    <row r="7" spans="1:4" ht="32.25" customHeight="1">
      <c r="A7" s="363" t="s">
        <v>219</v>
      </c>
      <c r="B7" s="363"/>
      <c r="C7" s="363"/>
      <c r="D7"/>
    </row>
    <row r="8" spans="1:4">
      <c r="A8" s="7"/>
    </row>
    <row r="9" spans="1:4">
      <c r="A9" s="8" t="s">
        <v>73</v>
      </c>
      <c r="B9" s="8" t="s">
        <v>73</v>
      </c>
      <c r="C9" s="8"/>
      <c r="D9" s="8" t="s">
        <v>141</v>
      </c>
    </row>
    <row r="10" spans="1:4">
      <c r="A10" s="369" t="s">
        <v>74</v>
      </c>
      <c r="B10" s="369" t="s">
        <v>75</v>
      </c>
      <c r="C10" s="367" t="s">
        <v>3</v>
      </c>
      <c r="D10" s="368"/>
    </row>
    <row r="11" spans="1:4">
      <c r="A11" s="370"/>
      <c r="B11" s="370"/>
      <c r="C11" s="16" t="s">
        <v>188</v>
      </c>
      <c r="D11" s="16" t="s">
        <v>215</v>
      </c>
    </row>
    <row r="12" spans="1:4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>
      <c r="A15" s="12" t="s">
        <v>82</v>
      </c>
      <c r="B15" s="13" t="s">
        <v>83</v>
      </c>
      <c r="C15" s="14">
        <v>9000</v>
      </c>
      <c r="D15" s="14">
        <v>9000</v>
      </c>
    </row>
    <row r="16" spans="1:4">
      <c r="A16" s="49" t="s">
        <v>205</v>
      </c>
      <c r="B16" s="99" t="s">
        <v>206</v>
      </c>
      <c r="C16" s="14">
        <v>95000</v>
      </c>
      <c r="D16" s="14"/>
    </row>
    <row r="17" spans="1:4">
      <c r="A17" s="12" t="s">
        <v>84</v>
      </c>
      <c r="B17" s="13" t="s">
        <v>85</v>
      </c>
      <c r="C17" s="14">
        <v>3000</v>
      </c>
      <c r="D17" s="14">
        <v>3000</v>
      </c>
    </row>
    <row r="18" spans="1:4">
      <c r="A18" s="152" t="s">
        <v>214</v>
      </c>
      <c r="B18" s="99" t="s">
        <v>211</v>
      </c>
      <c r="C18" s="14">
        <v>700</v>
      </c>
      <c r="D18" s="14">
        <v>700</v>
      </c>
    </row>
    <row r="19" spans="1:4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>
      <c r="A22" s="12" t="s">
        <v>88</v>
      </c>
      <c r="B22" s="13" t="s">
        <v>89</v>
      </c>
      <c r="C22" s="14">
        <v>20800</v>
      </c>
      <c r="D22" s="14">
        <v>20800</v>
      </c>
    </row>
    <row r="23" spans="1:4">
      <c r="A23" s="12" t="s">
        <v>90</v>
      </c>
      <c r="B23" s="13" t="s">
        <v>91</v>
      </c>
      <c r="C23" s="14">
        <v>21000</v>
      </c>
      <c r="D23" s="14">
        <v>48000</v>
      </c>
    </row>
    <row r="24" spans="1:4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>
      <c r="A25" s="12" t="s">
        <v>94</v>
      </c>
      <c r="B25" s="13" t="s">
        <v>95</v>
      </c>
      <c r="C25" s="14">
        <v>150800</v>
      </c>
      <c r="D25" s="14">
        <v>125000</v>
      </c>
    </row>
    <row r="26" spans="1:4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98</v>
      </c>
      <c r="B27" s="13" t="s">
        <v>99</v>
      </c>
      <c r="C27" s="14">
        <v>0</v>
      </c>
      <c r="D27" s="14">
        <v>0</v>
      </c>
    </row>
    <row r="28" spans="1:4">
      <c r="A28" s="12" t="s">
        <v>105</v>
      </c>
      <c r="B28" s="13" t="s">
        <v>106</v>
      </c>
      <c r="C28" s="14">
        <v>45000</v>
      </c>
      <c r="D28" s="14">
        <v>98000</v>
      </c>
    </row>
    <row r="29" spans="1:4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>
      <c r="A31" s="12" t="s">
        <v>182</v>
      </c>
      <c r="B31" s="13">
        <v>801</v>
      </c>
      <c r="C31" s="14">
        <v>132000</v>
      </c>
      <c r="D31" s="14">
        <v>132000</v>
      </c>
    </row>
    <row r="32" spans="1:4">
      <c r="A32" s="9" t="s">
        <v>196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197</v>
      </c>
      <c r="B33" s="13">
        <v>1001</v>
      </c>
      <c r="C33" s="14">
        <v>30000</v>
      </c>
      <c r="D33" s="140">
        <v>30000</v>
      </c>
    </row>
    <row r="34" spans="1:4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27"/>
      <c r="D35" s="128"/>
    </row>
    <row r="37" spans="1:4" ht="18.75">
      <c r="A37" s="1" t="s">
        <v>189</v>
      </c>
      <c r="C37" s="3"/>
      <c r="D37" s="3" t="s">
        <v>194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topLeftCell="A197" zoomScale="60" zoomScaleNormal="60" workbookViewId="0">
      <selection activeCell="A223" sqref="A223"/>
    </sheetView>
  </sheetViews>
  <sheetFormatPr defaultColWidth="9.140625" defaultRowHeight="15.75"/>
  <cols>
    <col min="1" max="1" width="85.42578125" style="180" customWidth="1"/>
    <col min="2" max="2" width="21.7109375" style="180" customWidth="1"/>
    <col min="3" max="3" width="20.42578125" style="180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1"/>
  </cols>
  <sheetData>
    <row r="1" spans="1:9" ht="20.25">
      <c r="A1" s="221"/>
      <c r="B1" s="221"/>
      <c r="C1" s="221"/>
      <c r="D1" s="222" t="s">
        <v>547</v>
      </c>
      <c r="E1" s="222"/>
      <c r="F1" s="18"/>
    </row>
    <row r="2" spans="1:9" ht="21">
      <c r="A2" s="221"/>
      <c r="B2" s="221"/>
      <c r="C2" s="221"/>
      <c r="D2" s="372" t="s">
        <v>603</v>
      </c>
      <c r="E2" s="372"/>
      <c r="F2" s="323"/>
      <c r="G2" s="323"/>
      <c r="H2" s="323"/>
      <c r="I2" s="323"/>
    </row>
    <row r="3" spans="1:9" ht="20.25">
      <c r="A3" s="375" t="s">
        <v>530</v>
      </c>
      <c r="B3" s="375"/>
      <c r="C3" s="375"/>
      <c r="D3" s="375"/>
      <c r="E3" s="375"/>
      <c r="F3" s="5"/>
    </row>
    <row r="4" spans="1:9" ht="20.25">
      <c r="A4" s="375" t="s">
        <v>577</v>
      </c>
      <c r="B4" s="375"/>
      <c r="C4" s="375"/>
      <c r="D4" s="375"/>
      <c r="E4" s="375"/>
      <c r="F4" s="184"/>
    </row>
    <row r="5" spans="1:9" ht="20.25">
      <c r="A5" s="221"/>
      <c r="B5" s="221"/>
      <c r="C5" s="221"/>
      <c r="D5" s="222"/>
      <c r="E5" s="222"/>
      <c r="F5" s="18"/>
    </row>
    <row r="6" spans="1:9" ht="23.25">
      <c r="A6" s="373" t="s">
        <v>107</v>
      </c>
      <c r="B6" s="374"/>
      <c r="C6" s="374"/>
      <c r="D6" s="374"/>
      <c r="E6" s="374"/>
      <c r="F6" s="374"/>
      <c r="G6" s="374"/>
    </row>
    <row r="7" spans="1:9" ht="78.75" customHeight="1">
      <c r="A7" s="373" t="s">
        <v>361</v>
      </c>
      <c r="B7" s="373"/>
      <c r="C7" s="373"/>
      <c r="D7" s="373"/>
      <c r="E7" s="373"/>
      <c r="F7" s="373"/>
      <c r="G7" s="373"/>
    </row>
    <row r="8" spans="1:9" ht="22.5">
      <c r="A8" s="373" t="s">
        <v>578</v>
      </c>
      <c r="B8" s="373"/>
      <c r="C8" s="373"/>
      <c r="D8" s="373"/>
      <c r="E8" s="373"/>
      <c r="F8" s="373"/>
      <c r="G8" s="373"/>
    </row>
    <row r="9" spans="1:9" ht="26.25" customHeight="1">
      <c r="A9" s="181"/>
      <c r="E9" s="262" t="s">
        <v>135</v>
      </c>
    </row>
    <row r="10" spans="1:9" ht="16.5" hidden="1" thickBot="1">
      <c r="A10" s="103" t="s">
        <v>73</v>
      </c>
      <c r="B10" s="103" t="s">
        <v>73</v>
      </c>
      <c r="C10" s="103" t="s">
        <v>73</v>
      </c>
      <c r="D10" s="104" t="s">
        <v>73</v>
      </c>
      <c r="E10" s="104"/>
      <c r="F10" s="104"/>
      <c r="G10" s="103" t="s">
        <v>135</v>
      </c>
    </row>
    <row r="11" spans="1:9" ht="35.25" customHeight="1">
      <c r="A11" s="371" t="s">
        <v>74</v>
      </c>
      <c r="B11" s="371" t="s">
        <v>108</v>
      </c>
      <c r="C11" s="371" t="s">
        <v>109</v>
      </c>
      <c r="D11" s="371" t="s">
        <v>75</v>
      </c>
      <c r="E11" s="285" t="s">
        <v>579</v>
      </c>
      <c r="F11" s="279" t="s">
        <v>224</v>
      </c>
      <c r="G11" s="162" t="s">
        <v>231</v>
      </c>
    </row>
    <row r="12" spans="1:9" ht="22.5" hidden="1">
      <c r="A12" s="371"/>
      <c r="B12" s="371"/>
      <c r="C12" s="371"/>
      <c r="D12" s="371"/>
      <c r="E12" s="252"/>
      <c r="F12" s="280">
        <f>F13+F17+F15</f>
        <v>35100</v>
      </c>
      <c r="G12" s="163">
        <f>G13+G17+G15</f>
        <v>35100</v>
      </c>
    </row>
    <row r="13" spans="1:9" ht="31.5" customHeight="1">
      <c r="A13" s="223">
        <v>1</v>
      </c>
      <c r="B13" s="223">
        <v>2</v>
      </c>
      <c r="C13" s="223">
        <v>3</v>
      </c>
      <c r="D13" s="223">
        <v>4</v>
      </c>
      <c r="E13" s="223">
        <v>5</v>
      </c>
      <c r="F13" s="281">
        <f>F14</f>
        <v>25400</v>
      </c>
      <c r="G13" s="164">
        <f>G14</f>
        <v>25400</v>
      </c>
    </row>
    <row r="14" spans="1:9" ht="68.25">
      <c r="A14" s="224" t="s">
        <v>362</v>
      </c>
      <c r="B14" s="223"/>
      <c r="C14" s="223"/>
      <c r="D14" s="223"/>
      <c r="E14" s="225">
        <f t="shared" ref="E14:E19" si="0">E15</f>
        <v>306123</v>
      </c>
      <c r="F14" s="281">
        <v>25400</v>
      </c>
      <c r="G14" s="164">
        <v>25400</v>
      </c>
    </row>
    <row r="15" spans="1:9" ht="80.25" customHeight="1">
      <c r="A15" s="226" t="s">
        <v>245</v>
      </c>
      <c r="B15" s="232">
        <v>7100000000</v>
      </c>
      <c r="C15" s="227"/>
      <c r="D15" s="227"/>
      <c r="E15" s="228">
        <f t="shared" si="0"/>
        <v>306123</v>
      </c>
      <c r="F15" s="281">
        <f>F16</f>
        <v>7700</v>
      </c>
      <c r="G15" s="164">
        <f>G16</f>
        <v>7700</v>
      </c>
    </row>
    <row r="16" spans="1:9" ht="56.25" customHeight="1">
      <c r="A16" s="226" t="s">
        <v>518</v>
      </c>
      <c r="B16" s="232">
        <v>7110000000</v>
      </c>
      <c r="C16" s="227"/>
      <c r="D16" s="227"/>
      <c r="E16" s="228">
        <f t="shared" si="0"/>
        <v>306123</v>
      </c>
      <c r="F16" s="281">
        <v>7700</v>
      </c>
      <c r="G16" s="164">
        <v>7700</v>
      </c>
    </row>
    <row r="17" spans="1:7" ht="71.25" customHeight="1">
      <c r="A17" s="226" t="s">
        <v>247</v>
      </c>
      <c r="B17" s="232">
        <v>7110100000</v>
      </c>
      <c r="C17" s="227"/>
      <c r="D17" s="227"/>
      <c r="E17" s="228">
        <f t="shared" si="0"/>
        <v>306123</v>
      </c>
      <c r="F17" s="281">
        <v>2000</v>
      </c>
      <c r="G17" s="165">
        <v>2000</v>
      </c>
    </row>
    <row r="18" spans="1:7" ht="57.75" customHeight="1">
      <c r="A18" s="226" t="s">
        <v>248</v>
      </c>
      <c r="B18" s="232" t="s">
        <v>249</v>
      </c>
      <c r="C18" s="227"/>
      <c r="D18" s="227"/>
      <c r="E18" s="228">
        <f t="shared" si="0"/>
        <v>306123</v>
      </c>
      <c r="F18" s="281">
        <v>2000</v>
      </c>
      <c r="G18" s="165">
        <v>2000</v>
      </c>
    </row>
    <row r="19" spans="1:7" ht="84" customHeight="1">
      <c r="A19" s="229" t="s">
        <v>250</v>
      </c>
      <c r="B19" s="286" t="s">
        <v>249</v>
      </c>
      <c r="C19" s="227"/>
      <c r="D19" s="227"/>
      <c r="E19" s="228">
        <f t="shared" si="0"/>
        <v>306123</v>
      </c>
      <c r="F19" s="282">
        <f>F20</f>
        <v>3000</v>
      </c>
      <c r="G19" s="163">
        <f>G20</f>
        <v>3000</v>
      </c>
    </row>
    <row r="20" spans="1:7" ht="52.5" customHeight="1">
      <c r="A20" s="229" t="s">
        <v>292</v>
      </c>
      <c r="B20" s="286" t="s">
        <v>249</v>
      </c>
      <c r="C20" s="230">
        <v>200</v>
      </c>
      <c r="D20" s="322" t="s">
        <v>95</v>
      </c>
      <c r="E20" s="231">
        <v>306123</v>
      </c>
      <c r="F20" s="243">
        <v>3000</v>
      </c>
      <c r="G20" s="164">
        <v>3000</v>
      </c>
    </row>
    <row r="21" spans="1:7" ht="39.6" customHeight="1">
      <c r="A21" s="232" t="s">
        <v>255</v>
      </c>
      <c r="B21" s="236" t="s">
        <v>256</v>
      </c>
      <c r="C21" s="236"/>
      <c r="D21" s="236"/>
      <c r="E21" s="228">
        <f>E22+E46+E73+E109+E114+E141+E187</f>
        <v>5763862.9900000002</v>
      </c>
      <c r="F21" s="243">
        <v>54500</v>
      </c>
      <c r="G21" s="164">
        <v>52500</v>
      </c>
    </row>
    <row r="22" spans="1:7" ht="45">
      <c r="A22" s="252" t="s">
        <v>257</v>
      </c>
      <c r="B22" s="277" t="s">
        <v>258</v>
      </c>
      <c r="C22" s="277"/>
      <c r="D22" s="277"/>
      <c r="E22" s="278">
        <f>E23+E26+E29+E34+E38+E42</f>
        <v>4046783.54</v>
      </c>
      <c r="F22" s="243">
        <v>2000</v>
      </c>
      <c r="G22" s="164">
        <v>2000</v>
      </c>
    </row>
    <row r="23" spans="1:7" ht="23.25">
      <c r="A23" s="233" t="s">
        <v>259</v>
      </c>
      <c r="B23" s="234" t="s">
        <v>260</v>
      </c>
      <c r="C23" s="234"/>
      <c r="D23" s="234"/>
      <c r="E23" s="235">
        <f>E24</f>
        <v>740667.5</v>
      </c>
      <c r="F23" s="282">
        <f>F25+F27+F31+F51+F53+F28</f>
        <v>1218200</v>
      </c>
      <c r="G23" s="166">
        <f>G25+G27+G31+G51+G53+G28</f>
        <v>1219400</v>
      </c>
    </row>
    <row r="24" spans="1:7" ht="124.5" customHeight="1">
      <c r="A24" s="233" t="s">
        <v>251</v>
      </c>
      <c r="B24" s="234" t="s">
        <v>260</v>
      </c>
      <c r="C24" s="234" t="s">
        <v>252</v>
      </c>
      <c r="D24" s="234"/>
      <c r="E24" s="235">
        <f>E25</f>
        <v>740667.5</v>
      </c>
      <c r="F24" s="243">
        <f>F25</f>
        <v>813100</v>
      </c>
      <c r="G24" s="164">
        <f>G25</f>
        <v>814100</v>
      </c>
    </row>
    <row r="25" spans="1:7" ht="23.25">
      <c r="A25" s="233" t="s">
        <v>113</v>
      </c>
      <c r="B25" s="234" t="s">
        <v>260</v>
      </c>
      <c r="C25" s="234" t="s">
        <v>252</v>
      </c>
      <c r="D25" s="234" t="s">
        <v>79</v>
      </c>
      <c r="E25" s="235">
        <v>740667.5</v>
      </c>
      <c r="F25" s="243">
        <v>813100</v>
      </c>
      <c r="G25" s="164">
        <v>814100</v>
      </c>
    </row>
    <row r="26" spans="1:7" ht="35.25" customHeight="1">
      <c r="A26" s="233" t="s">
        <v>259</v>
      </c>
      <c r="B26" s="234" t="s">
        <v>261</v>
      </c>
      <c r="C26" s="234"/>
      <c r="D26" s="234"/>
      <c r="E26" s="235">
        <f>E27</f>
        <v>2826963.97</v>
      </c>
      <c r="F26" s="243">
        <v>3000</v>
      </c>
      <c r="G26" s="164">
        <v>3000</v>
      </c>
    </row>
    <row r="27" spans="1:7" ht="116.25">
      <c r="A27" s="233" t="s">
        <v>251</v>
      </c>
      <c r="B27" s="234" t="s">
        <v>261</v>
      </c>
      <c r="C27" s="234" t="s">
        <v>252</v>
      </c>
      <c r="D27" s="234"/>
      <c r="E27" s="235">
        <f>E28</f>
        <v>2826963.97</v>
      </c>
      <c r="F27" s="243">
        <v>3000</v>
      </c>
      <c r="G27" s="164">
        <v>3000</v>
      </c>
    </row>
    <row r="28" spans="1:7" ht="53.45" customHeight="1">
      <c r="A28" s="233" t="s">
        <v>262</v>
      </c>
      <c r="B28" s="234" t="s">
        <v>261</v>
      </c>
      <c r="C28" s="234" t="s">
        <v>252</v>
      </c>
      <c r="D28" s="234" t="s">
        <v>81</v>
      </c>
      <c r="E28" s="235">
        <v>2826963.97</v>
      </c>
      <c r="F28" s="243">
        <f>F29</f>
        <v>264700</v>
      </c>
      <c r="G28" s="164">
        <f>G29</f>
        <v>265700</v>
      </c>
    </row>
    <row r="29" spans="1:7" ht="23.25">
      <c r="A29" s="233" t="s">
        <v>263</v>
      </c>
      <c r="B29" s="234" t="s">
        <v>264</v>
      </c>
      <c r="C29" s="234"/>
      <c r="D29" s="234"/>
      <c r="E29" s="235">
        <f>E30+E32</f>
        <v>278196.07</v>
      </c>
      <c r="F29" s="243">
        <v>264700</v>
      </c>
      <c r="G29" s="164">
        <v>265700</v>
      </c>
    </row>
    <row r="30" spans="1:7" ht="46.5">
      <c r="A30" s="287" t="s">
        <v>265</v>
      </c>
      <c r="B30" s="234" t="s">
        <v>264</v>
      </c>
      <c r="C30" s="234" t="s">
        <v>254</v>
      </c>
      <c r="D30" s="234"/>
      <c r="E30" s="235">
        <f>E31</f>
        <v>269496.07</v>
      </c>
      <c r="F30" s="243">
        <f>F31</f>
        <v>135400</v>
      </c>
      <c r="G30" s="164">
        <f>G31</f>
        <v>134600</v>
      </c>
    </row>
    <row r="31" spans="1:7" ht="23.25">
      <c r="A31" s="233" t="s">
        <v>262</v>
      </c>
      <c r="B31" s="234" t="s">
        <v>264</v>
      </c>
      <c r="C31" s="234" t="s">
        <v>254</v>
      </c>
      <c r="D31" s="234" t="s">
        <v>81</v>
      </c>
      <c r="E31" s="235">
        <v>269496.07</v>
      </c>
      <c r="F31" s="243">
        <v>135400</v>
      </c>
      <c r="G31" s="164">
        <v>134600</v>
      </c>
    </row>
    <row r="32" spans="1:7" ht="23.25">
      <c r="A32" s="287" t="s">
        <v>266</v>
      </c>
      <c r="B32" s="234" t="s">
        <v>264</v>
      </c>
      <c r="C32" s="234" t="s">
        <v>267</v>
      </c>
      <c r="D32" s="234"/>
      <c r="E32" s="235">
        <f>E33</f>
        <v>8700</v>
      </c>
      <c r="F32" s="243">
        <f>F33</f>
        <v>1000</v>
      </c>
      <c r="G32" s="164">
        <f>G33</f>
        <v>1000</v>
      </c>
    </row>
    <row r="33" spans="1:7" ht="23.25">
      <c r="A33" s="233" t="s">
        <v>262</v>
      </c>
      <c r="B33" s="234" t="s">
        <v>363</v>
      </c>
      <c r="C33" s="234" t="s">
        <v>267</v>
      </c>
      <c r="D33" s="234" t="s">
        <v>81</v>
      </c>
      <c r="E33" s="235">
        <v>8700</v>
      </c>
      <c r="F33" s="243">
        <v>1000</v>
      </c>
      <c r="G33" s="164">
        <v>1000</v>
      </c>
    </row>
    <row r="34" spans="1:7" ht="71.25" customHeight="1">
      <c r="A34" s="244" t="s">
        <v>380</v>
      </c>
      <c r="B34" s="277" t="s">
        <v>381</v>
      </c>
      <c r="C34" s="277"/>
      <c r="D34" s="277"/>
      <c r="E34" s="278">
        <f>E35</f>
        <v>20000</v>
      </c>
      <c r="F34" s="243">
        <v>1000</v>
      </c>
      <c r="G34" s="164">
        <v>1000</v>
      </c>
    </row>
    <row r="35" spans="1:7" ht="90">
      <c r="A35" s="226" t="s">
        <v>371</v>
      </c>
      <c r="B35" s="277" t="s">
        <v>382</v>
      </c>
      <c r="C35" s="277"/>
      <c r="D35" s="277"/>
      <c r="E35" s="278">
        <f>E36</f>
        <v>20000</v>
      </c>
      <c r="F35" s="243">
        <f>F36</f>
        <v>1000</v>
      </c>
      <c r="G35" s="164">
        <f>G36</f>
        <v>1000</v>
      </c>
    </row>
    <row r="36" spans="1:7" ht="46.5">
      <c r="A36" s="287" t="s">
        <v>265</v>
      </c>
      <c r="B36" s="277" t="s">
        <v>382</v>
      </c>
      <c r="C36" s="234" t="s">
        <v>254</v>
      </c>
      <c r="D36" s="234"/>
      <c r="E36" s="235">
        <f>E37</f>
        <v>20000</v>
      </c>
      <c r="F36" s="243">
        <v>1000</v>
      </c>
      <c r="G36" s="164">
        <v>1000</v>
      </c>
    </row>
    <row r="37" spans="1:7" s="159" customFormat="1" ht="23.25">
      <c r="A37" s="233" t="s">
        <v>214</v>
      </c>
      <c r="B37" s="277" t="s">
        <v>382</v>
      </c>
      <c r="C37" s="234" t="s">
        <v>254</v>
      </c>
      <c r="D37" s="234" t="s">
        <v>211</v>
      </c>
      <c r="E37" s="235">
        <v>20000</v>
      </c>
      <c r="F37" s="282">
        <v>90700</v>
      </c>
      <c r="G37" s="163">
        <v>90700</v>
      </c>
    </row>
    <row r="38" spans="1:7" ht="71.25" customHeight="1">
      <c r="A38" s="244" t="s">
        <v>383</v>
      </c>
      <c r="B38" s="277" t="s">
        <v>385</v>
      </c>
      <c r="C38" s="277"/>
      <c r="D38" s="277"/>
      <c r="E38" s="278">
        <f>E39</f>
        <v>160956</v>
      </c>
      <c r="F38" s="243">
        <v>1000</v>
      </c>
      <c r="G38" s="164">
        <v>1000</v>
      </c>
    </row>
    <row r="39" spans="1:7" ht="67.5">
      <c r="A39" s="246" t="s">
        <v>384</v>
      </c>
      <c r="B39" s="277" t="s">
        <v>386</v>
      </c>
      <c r="C39" s="277"/>
      <c r="D39" s="277"/>
      <c r="E39" s="278">
        <f>E40</f>
        <v>160956</v>
      </c>
      <c r="F39" s="243">
        <f>F40</f>
        <v>1000</v>
      </c>
      <c r="G39" s="164">
        <f>G40</f>
        <v>1000</v>
      </c>
    </row>
    <row r="40" spans="1:7" ht="46.5">
      <c r="A40" s="287" t="s">
        <v>265</v>
      </c>
      <c r="B40" s="277" t="s">
        <v>386</v>
      </c>
      <c r="C40" s="234" t="s">
        <v>387</v>
      </c>
      <c r="D40" s="234"/>
      <c r="E40" s="235">
        <f>E41</f>
        <v>160956</v>
      </c>
      <c r="F40" s="243">
        <v>1000</v>
      </c>
      <c r="G40" s="164">
        <v>1000</v>
      </c>
    </row>
    <row r="41" spans="1:7" s="159" customFormat="1" ht="23.25">
      <c r="A41" s="233" t="s">
        <v>197</v>
      </c>
      <c r="B41" s="277" t="s">
        <v>386</v>
      </c>
      <c r="C41" s="234" t="s">
        <v>387</v>
      </c>
      <c r="D41" s="234" t="s">
        <v>200</v>
      </c>
      <c r="E41" s="235">
        <v>160956</v>
      </c>
      <c r="F41" s="282">
        <v>90700</v>
      </c>
      <c r="G41" s="163">
        <v>90700</v>
      </c>
    </row>
    <row r="42" spans="1:7" ht="36" customHeight="1">
      <c r="A42" s="247" t="s">
        <v>388</v>
      </c>
      <c r="B42" s="277" t="s">
        <v>389</v>
      </c>
      <c r="C42" s="277"/>
      <c r="D42" s="277"/>
      <c r="E42" s="278">
        <f>E43</f>
        <v>20000</v>
      </c>
      <c r="F42" s="243">
        <v>1000</v>
      </c>
      <c r="G42" s="164">
        <v>1000</v>
      </c>
    </row>
    <row r="43" spans="1:7" ht="90">
      <c r="A43" s="226" t="s">
        <v>371</v>
      </c>
      <c r="B43" s="277" t="s">
        <v>390</v>
      </c>
      <c r="C43" s="277"/>
      <c r="D43" s="277"/>
      <c r="E43" s="278">
        <f>E44</f>
        <v>20000</v>
      </c>
      <c r="F43" s="243">
        <f>F44</f>
        <v>1000</v>
      </c>
      <c r="G43" s="164">
        <f>G44</f>
        <v>1000</v>
      </c>
    </row>
    <row r="44" spans="1:7" ht="46.5">
      <c r="A44" s="287" t="s">
        <v>265</v>
      </c>
      <c r="B44" s="277" t="s">
        <v>390</v>
      </c>
      <c r="C44" s="234" t="s">
        <v>254</v>
      </c>
      <c r="D44" s="234"/>
      <c r="E44" s="235">
        <f>E45</f>
        <v>20000</v>
      </c>
      <c r="F44" s="243">
        <v>1000</v>
      </c>
      <c r="G44" s="164">
        <v>1000</v>
      </c>
    </row>
    <row r="45" spans="1:7" s="159" customFormat="1" ht="46.5">
      <c r="A45" s="248" t="s">
        <v>243</v>
      </c>
      <c r="B45" s="277" t="s">
        <v>390</v>
      </c>
      <c r="C45" s="234" t="s">
        <v>254</v>
      </c>
      <c r="D45" s="234" t="s">
        <v>242</v>
      </c>
      <c r="E45" s="235">
        <v>20000</v>
      </c>
      <c r="F45" s="282">
        <v>90700</v>
      </c>
      <c r="G45" s="163">
        <v>90700</v>
      </c>
    </row>
    <row r="46" spans="1:7" ht="45">
      <c r="A46" s="288" t="s">
        <v>268</v>
      </c>
      <c r="B46" s="277" t="s">
        <v>269</v>
      </c>
      <c r="C46" s="277"/>
      <c r="D46" s="277"/>
      <c r="E46" s="278">
        <f>E47+E51+E61+E65</f>
        <v>42000</v>
      </c>
      <c r="F46" s="243">
        <f>F51</f>
        <v>1000</v>
      </c>
      <c r="G46" s="164">
        <f>G51</f>
        <v>1000</v>
      </c>
    </row>
    <row r="47" spans="1:7" ht="71.25" customHeight="1">
      <c r="A47" s="288" t="s">
        <v>365</v>
      </c>
      <c r="B47" s="277" t="s">
        <v>364</v>
      </c>
      <c r="C47" s="277"/>
      <c r="D47" s="277"/>
      <c r="E47" s="278">
        <f>E48</f>
        <v>25000</v>
      </c>
      <c r="F47" s="243">
        <v>1000</v>
      </c>
      <c r="G47" s="164">
        <v>1000</v>
      </c>
    </row>
    <row r="48" spans="1:7" ht="90">
      <c r="A48" s="226" t="s">
        <v>371</v>
      </c>
      <c r="B48" s="277" t="s">
        <v>366</v>
      </c>
      <c r="C48" s="277"/>
      <c r="D48" s="277"/>
      <c r="E48" s="278">
        <f>E49</f>
        <v>25000</v>
      </c>
      <c r="F48" s="243">
        <f>F49</f>
        <v>1000</v>
      </c>
      <c r="G48" s="164">
        <f>G49</f>
        <v>1000</v>
      </c>
    </row>
    <row r="49" spans="1:7" ht="46.5">
      <c r="A49" s="287" t="s">
        <v>265</v>
      </c>
      <c r="B49" s="234" t="s">
        <v>366</v>
      </c>
      <c r="C49" s="234" t="s">
        <v>254</v>
      </c>
      <c r="D49" s="234"/>
      <c r="E49" s="235">
        <f>E50</f>
        <v>25000</v>
      </c>
      <c r="F49" s="243">
        <v>1000</v>
      </c>
      <c r="G49" s="164">
        <v>1000</v>
      </c>
    </row>
    <row r="50" spans="1:7" s="159" customFormat="1" ht="69.75">
      <c r="A50" s="233" t="s">
        <v>552</v>
      </c>
      <c r="B50" s="234" t="s">
        <v>366</v>
      </c>
      <c r="C50" s="234" t="s">
        <v>254</v>
      </c>
      <c r="D50" s="234" t="s">
        <v>91</v>
      </c>
      <c r="E50" s="235">
        <v>25000</v>
      </c>
      <c r="F50" s="282">
        <v>90700</v>
      </c>
      <c r="G50" s="163">
        <v>90700</v>
      </c>
    </row>
    <row r="51" spans="1:7" ht="45">
      <c r="A51" s="288" t="s">
        <v>270</v>
      </c>
      <c r="B51" s="277" t="s">
        <v>271</v>
      </c>
      <c r="C51" s="277"/>
      <c r="D51" s="277"/>
      <c r="E51" s="278">
        <f>E52</f>
        <v>1000</v>
      </c>
      <c r="F51" s="243">
        <v>1000</v>
      </c>
      <c r="G51" s="164">
        <v>1000</v>
      </c>
    </row>
    <row r="52" spans="1:7" ht="90">
      <c r="A52" s="226" t="s">
        <v>371</v>
      </c>
      <c r="B52" s="277" t="s">
        <v>273</v>
      </c>
      <c r="C52" s="277"/>
      <c r="D52" s="277"/>
      <c r="E52" s="278">
        <f>E53</f>
        <v>1000</v>
      </c>
      <c r="F52" s="243">
        <f>F53</f>
        <v>1000</v>
      </c>
      <c r="G52" s="164">
        <f>G53</f>
        <v>1000</v>
      </c>
    </row>
    <row r="53" spans="1:7" ht="46.5">
      <c r="A53" s="287" t="s">
        <v>265</v>
      </c>
      <c r="B53" s="234" t="s">
        <v>273</v>
      </c>
      <c r="C53" s="234" t="s">
        <v>254</v>
      </c>
      <c r="D53" s="234"/>
      <c r="E53" s="235">
        <f>E54</f>
        <v>1000</v>
      </c>
      <c r="F53" s="243">
        <v>1000</v>
      </c>
      <c r="G53" s="164">
        <v>1000</v>
      </c>
    </row>
    <row r="54" spans="1:7" s="159" customFormat="1" ht="23.25">
      <c r="A54" s="233" t="s">
        <v>524</v>
      </c>
      <c r="B54" s="234" t="s">
        <v>273</v>
      </c>
      <c r="C54" s="234" t="s">
        <v>254</v>
      </c>
      <c r="D54" s="234" t="s">
        <v>89</v>
      </c>
      <c r="E54" s="235">
        <v>1000</v>
      </c>
      <c r="F54" s="282">
        <v>90700</v>
      </c>
      <c r="G54" s="163">
        <v>90700</v>
      </c>
    </row>
    <row r="55" spans="1:7" s="159" customFormat="1" ht="25.5" hidden="1" customHeight="1">
      <c r="A55" s="289" t="s">
        <v>274</v>
      </c>
      <c r="B55" s="277" t="s">
        <v>275</v>
      </c>
      <c r="C55" s="277"/>
      <c r="D55" s="277"/>
      <c r="E55" s="278">
        <f>E56+E59+E66</f>
        <v>30000</v>
      </c>
      <c r="F55" s="282">
        <v>0</v>
      </c>
      <c r="G55" s="163">
        <v>0</v>
      </c>
    </row>
    <row r="56" spans="1:7" ht="45" hidden="1">
      <c r="A56" s="252" t="s">
        <v>276</v>
      </c>
      <c r="B56" s="277" t="s">
        <v>277</v>
      </c>
      <c r="C56" s="277"/>
      <c r="D56" s="277"/>
      <c r="E56" s="278">
        <f>E57</f>
        <v>0</v>
      </c>
      <c r="F56" s="282">
        <f>F57+F65+F66+F60</f>
        <v>166000</v>
      </c>
      <c r="G56" s="166">
        <f>G57+G65+G66+G60</f>
        <v>172450</v>
      </c>
    </row>
    <row r="57" spans="1:7" ht="116.25" hidden="1">
      <c r="A57" s="229" t="s">
        <v>251</v>
      </c>
      <c r="B57" s="234" t="s">
        <v>277</v>
      </c>
      <c r="C57" s="234" t="s">
        <v>252</v>
      </c>
      <c r="D57" s="234"/>
      <c r="E57" s="235">
        <f>E58</f>
        <v>0</v>
      </c>
      <c r="F57" s="243">
        <f>F58</f>
        <v>120000</v>
      </c>
      <c r="G57" s="164">
        <f>G58</f>
        <v>128000</v>
      </c>
    </row>
    <row r="58" spans="1:7" ht="23.25" hidden="1">
      <c r="A58" s="233" t="s">
        <v>90</v>
      </c>
      <c r="B58" s="234" t="s">
        <v>277</v>
      </c>
      <c r="C58" s="234" t="s">
        <v>252</v>
      </c>
      <c r="D58" s="234" t="s">
        <v>278</v>
      </c>
      <c r="E58" s="235"/>
      <c r="F58" s="243">
        <v>120000</v>
      </c>
      <c r="G58" s="164">
        <v>128000</v>
      </c>
    </row>
    <row r="59" spans="1:7" ht="45" hidden="1">
      <c r="A59" s="252" t="s">
        <v>279</v>
      </c>
      <c r="B59" s="277" t="s">
        <v>280</v>
      </c>
      <c r="C59" s="277"/>
      <c r="D59" s="277"/>
      <c r="E59" s="278">
        <f>E60</f>
        <v>15000</v>
      </c>
      <c r="F59" s="243">
        <f>F60</f>
        <v>36000</v>
      </c>
      <c r="G59" s="164">
        <f>G60</f>
        <v>36450</v>
      </c>
    </row>
    <row r="60" spans="1:7" ht="46.5" hidden="1">
      <c r="A60" s="287" t="s">
        <v>265</v>
      </c>
      <c r="B60" s="234" t="s">
        <v>280</v>
      </c>
      <c r="C60" s="234" t="s">
        <v>254</v>
      </c>
      <c r="D60" s="234"/>
      <c r="E60" s="235">
        <f>E65</f>
        <v>15000</v>
      </c>
      <c r="F60" s="243">
        <v>36000</v>
      </c>
      <c r="G60" s="164">
        <v>36450</v>
      </c>
    </row>
    <row r="61" spans="1:7" ht="45">
      <c r="A61" s="288" t="s">
        <v>369</v>
      </c>
      <c r="B61" s="277" t="s">
        <v>367</v>
      </c>
      <c r="C61" s="277"/>
      <c r="D61" s="277"/>
      <c r="E61" s="278">
        <f>E62</f>
        <v>1000</v>
      </c>
      <c r="F61" s="243">
        <v>1000</v>
      </c>
      <c r="G61" s="164">
        <v>1000</v>
      </c>
    </row>
    <row r="62" spans="1:7" ht="90">
      <c r="A62" s="226" t="s">
        <v>371</v>
      </c>
      <c r="B62" s="277" t="s">
        <v>368</v>
      </c>
      <c r="C62" s="277"/>
      <c r="D62" s="277"/>
      <c r="E62" s="278">
        <f>E63</f>
        <v>1000</v>
      </c>
      <c r="F62" s="243">
        <f>F63</f>
        <v>1000</v>
      </c>
      <c r="G62" s="164">
        <f>G63</f>
        <v>1000</v>
      </c>
    </row>
    <row r="63" spans="1:7" ht="46.5">
      <c r="A63" s="287" t="s">
        <v>265</v>
      </c>
      <c r="B63" s="234" t="s">
        <v>368</v>
      </c>
      <c r="C63" s="234" t="s">
        <v>254</v>
      </c>
      <c r="D63" s="234"/>
      <c r="E63" s="235">
        <f>E64</f>
        <v>1000</v>
      </c>
      <c r="F63" s="243">
        <v>1000</v>
      </c>
      <c r="G63" s="164">
        <v>1000</v>
      </c>
    </row>
    <row r="64" spans="1:7" s="159" customFormat="1" ht="23.25">
      <c r="A64" s="233" t="s">
        <v>292</v>
      </c>
      <c r="B64" s="234" t="s">
        <v>368</v>
      </c>
      <c r="C64" s="234" t="s">
        <v>254</v>
      </c>
      <c r="D64" s="234" t="s">
        <v>95</v>
      </c>
      <c r="E64" s="235">
        <v>1000</v>
      </c>
      <c r="F64" s="282">
        <v>90700</v>
      </c>
      <c r="G64" s="163">
        <v>90700</v>
      </c>
    </row>
    <row r="65" spans="1:7" ht="48.75" customHeight="1">
      <c r="A65" s="252" t="s">
        <v>370</v>
      </c>
      <c r="B65" s="277" t="s">
        <v>275</v>
      </c>
      <c r="C65" s="234"/>
      <c r="D65" s="234"/>
      <c r="E65" s="278">
        <f>E66</f>
        <v>15000</v>
      </c>
      <c r="F65" s="243">
        <v>1000</v>
      </c>
      <c r="G65" s="164">
        <v>1000</v>
      </c>
    </row>
    <row r="66" spans="1:7" ht="90">
      <c r="A66" s="226" t="s">
        <v>371</v>
      </c>
      <c r="B66" s="277" t="s">
        <v>281</v>
      </c>
      <c r="C66" s="277"/>
      <c r="D66" s="277"/>
      <c r="E66" s="278">
        <f>E67</f>
        <v>15000</v>
      </c>
      <c r="F66" s="243">
        <v>9000</v>
      </c>
      <c r="G66" s="164">
        <f>G67</f>
        <v>7000</v>
      </c>
    </row>
    <row r="67" spans="1:7" ht="46.5">
      <c r="A67" s="287" t="s">
        <v>265</v>
      </c>
      <c r="B67" s="234" t="s">
        <v>281</v>
      </c>
      <c r="C67" s="234" t="s">
        <v>254</v>
      </c>
      <c r="D67" s="234"/>
      <c r="E67" s="235">
        <f>E68</f>
        <v>15000</v>
      </c>
      <c r="F67" s="243">
        <v>9000</v>
      </c>
      <c r="G67" s="164">
        <v>7000</v>
      </c>
    </row>
    <row r="68" spans="1:7" ht="71.25" customHeight="1">
      <c r="A68" s="233" t="s">
        <v>552</v>
      </c>
      <c r="B68" s="234" t="s">
        <v>281</v>
      </c>
      <c r="C68" s="234" t="s">
        <v>254</v>
      </c>
      <c r="D68" s="234" t="s">
        <v>91</v>
      </c>
      <c r="E68" s="235">
        <v>15000</v>
      </c>
      <c r="F68" s="243">
        <f>F69</f>
        <v>1000</v>
      </c>
      <c r="G68" s="164">
        <f>G69</f>
        <v>1000</v>
      </c>
    </row>
    <row r="69" spans="1:7" ht="45" hidden="1">
      <c r="A69" s="289" t="s">
        <v>282</v>
      </c>
      <c r="B69" s="277" t="s">
        <v>283</v>
      </c>
      <c r="C69" s="277"/>
      <c r="D69" s="277"/>
      <c r="E69" s="278">
        <f>E71</f>
        <v>0</v>
      </c>
      <c r="F69" s="243">
        <v>1000</v>
      </c>
      <c r="G69" s="164">
        <v>1000</v>
      </c>
    </row>
    <row r="70" spans="1:7" ht="90" hidden="1">
      <c r="A70" s="226" t="s">
        <v>272</v>
      </c>
      <c r="B70" s="277" t="s">
        <v>284</v>
      </c>
      <c r="C70" s="277"/>
      <c r="D70" s="277"/>
      <c r="E70" s="278">
        <f>E71</f>
        <v>0</v>
      </c>
      <c r="F70" s="243"/>
      <c r="G70" s="164"/>
    </row>
    <row r="71" spans="1:7" ht="46.5" hidden="1">
      <c r="A71" s="287" t="s">
        <v>265</v>
      </c>
      <c r="B71" s="234" t="s">
        <v>284</v>
      </c>
      <c r="C71" s="234" t="s">
        <v>254</v>
      </c>
      <c r="D71" s="234"/>
      <c r="E71" s="235">
        <f>E72</f>
        <v>0</v>
      </c>
      <c r="F71" s="243"/>
      <c r="G71" s="164"/>
    </row>
    <row r="72" spans="1:7" ht="46.5" hidden="1">
      <c r="A72" s="233" t="s">
        <v>285</v>
      </c>
      <c r="B72" s="234" t="s">
        <v>284</v>
      </c>
      <c r="C72" s="234" t="s">
        <v>254</v>
      </c>
      <c r="D72" s="234" t="s">
        <v>286</v>
      </c>
      <c r="E72" s="235"/>
      <c r="F72" s="243"/>
      <c r="G72" s="164"/>
    </row>
    <row r="73" spans="1:7" ht="45">
      <c r="A73" s="289" t="s">
        <v>287</v>
      </c>
      <c r="B73" s="277" t="s">
        <v>288</v>
      </c>
      <c r="C73" s="277"/>
      <c r="D73" s="277"/>
      <c r="E73" s="278">
        <f>E74</f>
        <v>393843.92</v>
      </c>
      <c r="F73" s="243"/>
      <c r="G73" s="164"/>
    </row>
    <row r="74" spans="1:7" ht="45">
      <c r="A74" s="289" t="s">
        <v>289</v>
      </c>
      <c r="B74" s="277" t="s">
        <v>290</v>
      </c>
      <c r="C74" s="277"/>
      <c r="D74" s="277"/>
      <c r="E74" s="278">
        <f>E75+E85+E95</f>
        <v>393843.92</v>
      </c>
      <c r="F74" s="282">
        <f>F76+F108+F105</f>
        <v>80180</v>
      </c>
      <c r="G74" s="166">
        <f>G76+G108+G105</f>
        <v>80200</v>
      </c>
    </row>
    <row r="75" spans="1:7" ht="90">
      <c r="A75" s="226" t="s">
        <v>371</v>
      </c>
      <c r="B75" s="277" t="s">
        <v>291</v>
      </c>
      <c r="C75" s="277"/>
      <c r="D75" s="277"/>
      <c r="E75" s="278">
        <f>E76</f>
        <v>393843.92</v>
      </c>
      <c r="F75" s="243">
        <f>F76+F105+F108</f>
        <v>80180</v>
      </c>
      <c r="G75" s="164">
        <v>80200</v>
      </c>
    </row>
    <row r="76" spans="1:7" ht="30.75" customHeight="1">
      <c r="A76" s="287" t="s">
        <v>265</v>
      </c>
      <c r="B76" s="234" t="s">
        <v>291</v>
      </c>
      <c r="C76" s="234" t="s">
        <v>254</v>
      </c>
      <c r="D76" s="234"/>
      <c r="E76" s="235">
        <f>E84</f>
        <v>393843.92</v>
      </c>
      <c r="F76" s="243">
        <v>60000</v>
      </c>
      <c r="G76" s="164">
        <v>60000</v>
      </c>
    </row>
    <row r="77" spans="1:7" ht="16.5" hidden="1" customHeight="1" thickBot="1">
      <c r="A77" s="233" t="s">
        <v>292</v>
      </c>
      <c r="B77" s="234" t="s">
        <v>291</v>
      </c>
      <c r="C77" s="234" t="s">
        <v>254</v>
      </c>
      <c r="D77" s="234" t="s">
        <v>95</v>
      </c>
      <c r="E77" s="235">
        <v>1247500</v>
      </c>
      <c r="F77" s="243"/>
      <c r="G77" s="164"/>
    </row>
    <row r="78" spans="1:7" ht="63.75" hidden="1" customHeight="1" thickBot="1">
      <c r="A78" s="226" t="s">
        <v>272</v>
      </c>
      <c r="B78" s="277" t="s">
        <v>293</v>
      </c>
      <c r="C78" s="277"/>
      <c r="D78" s="277"/>
      <c r="E78" s="278">
        <f>E79</f>
        <v>100000</v>
      </c>
      <c r="F78" s="243"/>
      <c r="G78" s="164"/>
    </row>
    <row r="79" spans="1:7" ht="16.5" hidden="1" customHeight="1" thickBot="1">
      <c r="A79" s="287" t="s">
        <v>265</v>
      </c>
      <c r="B79" s="234" t="s">
        <v>293</v>
      </c>
      <c r="C79" s="234" t="s">
        <v>254</v>
      </c>
      <c r="D79" s="234"/>
      <c r="E79" s="235">
        <f>E80</f>
        <v>100000</v>
      </c>
      <c r="F79" s="280"/>
      <c r="G79" s="167"/>
    </row>
    <row r="80" spans="1:7" ht="16.5" hidden="1" customHeight="1" thickBot="1">
      <c r="A80" s="233" t="s">
        <v>292</v>
      </c>
      <c r="B80" s="234" t="s">
        <v>293</v>
      </c>
      <c r="C80" s="234" t="s">
        <v>254</v>
      </c>
      <c r="D80" s="234" t="s">
        <v>95</v>
      </c>
      <c r="E80" s="235">
        <v>100000</v>
      </c>
      <c r="F80" s="243"/>
      <c r="G80" s="164"/>
    </row>
    <row r="81" spans="1:7" ht="16.5" hidden="1" customHeight="1" thickBot="1">
      <c r="A81" s="289" t="s">
        <v>294</v>
      </c>
      <c r="B81" s="277" t="s">
        <v>295</v>
      </c>
      <c r="C81" s="277"/>
      <c r="D81" s="277"/>
      <c r="E81" s="278">
        <f>E83</f>
        <v>393843.92</v>
      </c>
      <c r="F81" s="243"/>
      <c r="G81" s="164"/>
    </row>
    <row r="82" spans="1:7" ht="63.75" hidden="1" customHeight="1" thickBot="1">
      <c r="A82" s="226" t="s">
        <v>272</v>
      </c>
      <c r="B82" s="277" t="s">
        <v>296</v>
      </c>
      <c r="C82" s="277"/>
      <c r="D82" s="277"/>
      <c r="E82" s="278">
        <f>E83</f>
        <v>393843.92</v>
      </c>
      <c r="F82" s="282"/>
      <c r="G82" s="163"/>
    </row>
    <row r="83" spans="1:7" ht="16.5" hidden="1" customHeight="1" thickBot="1">
      <c r="A83" s="287" t="s">
        <v>265</v>
      </c>
      <c r="B83" s="234" t="s">
        <v>296</v>
      </c>
      <c r="C83" s="234" t="s">
        <v>254</v>
      </c>
      <c r="D83" s="234"/>
      <c r="E83" s="235">
        <f>E84</f>
        <v>393843.92</v>
      </c>
      <c r="F83" s="243"/>
      <c r="G83" s="164"/>
    </row>
    <row r="84" spans="1:7" ht="39" customHeight="1">
      <c r="A84" s="233" t="s">
        <v>292</v>
      </c>
      <c r="B84" s="234" t="s">
        <v>291</v>
      </c>
      <c r="C84" s="234" t="s">
        <v>254</v>
      </c>
      <c r="D84" s="234" t="s">
        <v>95</v>
      </c>
      <c r="E84" s="235">
        <v>393843.92</v>
      </c>
      <c r="F84" s="243"/>
      <c r="G84" s="164"/>
    </row>
    <row r="85" spans="1:7" ht="90">
      <c r="A85" s="226" t="s">
        <v>371</v>
      </c>
      <c r="B85" s="277" t="s">
        <v>293</v>
      </c>
      <c r="C85" s="277"/>
      <c r="D85" s="277"/>
      <c r="E85" s="278">
        <f>E86</f>
        <v>0</v>
      </c>
      <c r="F85" s="243">
        <f>F86+F116+F119</f>
        <v>66000</v>
      </c>
      <c r="G85" s="164">
        <v>80200</v>
      </c>
    </row>
    <row r="86" spans="1:7" ht="30.75" customHeight="1">
      <c r="A86" s="287" t="s">
        <v>265</v>
      </c>
      <c r="B86" s="234" t="s">
        <v>293</v>
      </c>
      <c r="C86" s="234" t="s">
        <v>254</v>
      </c>
      <c r="D86" s="234"/>
      <c r="E86" s="235">
        <f>E94</f>
        <v>0</v>
      </c>
      <c r="F86" s="243">
        <v>60000</v>
      </c>
      <c r="G86" s="164">
        <v>60000</v>
      </c>
    </row>
    <row r="87" spans="1:7" ht="16.5" hidden="1" customHeight="1" thickBot="1">
      <c r="A87" s="233" t="s">
        <v>292</v>
      </c>
      <c r="B87" s="234" t="s">
        <v>291</v>
      </c>
      <c r="C87" s="234" t="s">
        <v>254</v>
      </c>
      <c r="D87" s="234" t="s">
        <v>95</v>
      </c>
      <c r="E87" s="235">
        <v>1247500</v>
      </c>
      <c r="F87" s="243"/>
      <c r="G87" s="164"/>
    </row>
    <row r="88" spans="1:7" ht="63.75" hidden="1" customHeight="1" thickBot="1">
      <c r="A88" s="226" t="s">
        <v>272</v>
      </c>
      <c r="B88" s="277" t="s">
        <v>293</v>
      </c>
      <c r="C88" s="277"/>
      <c r="D88" s="277"/>
      <c r="E88" s="278">
        <f>E89</f>
        <v>100000</v>
      </c>
      <c r="F88" s="243"/>
      <c r="G88" s="164"/>
    </row>
    <row r="89" spans="1:7" ht="16.5" hidden="1" customHeight="1" thickBot="1">
      <c r="A89" s="287" t="s">
        <v>265</v>
      </c>
      <c r="B89" s="234" t="s">
        <v>293</v>
      </c>
      <c r="C89" s="234" t="s">
        <v>254</v>
      </c>
      <c r="D89" s="234"/>
      <c r="E89" s="235">
        <f>E90</f>
        <v>100000</v>
      </c>
      <c r="F89" s="280"/>
      <c r="G89" s="167"/>
    </row>
    <row r="90" spans="1:7" ht="16.5" hidden="1" customHeight="1" thickBot="1">
      <c r="A90" s="233" t="s">
        <v>292</v>
      </c>
      <c r="B90" s="234" t="s">
        <v>293</v>
      </c>
      <c r="C90" s="234" t="s">
        <v>254</v>
      </c>
      <c r="D90" s="234" t="s">
        <v>95</v>
      </c>
      <c r="E90" s="235">
        <v>100000</v>
      </c>
      <c r="F90" s="243"/>
      <c r="G90" s="164"/>
    </row>
    <row r="91" spans="1:7" ht="16.5" hidden="1" customHeight="1" thickBot="1">
      <c r="A91" s="289" t="s">
        <v>294</v>
      </c>
      <c r="B91" s="277" t="s">
        <v>295</v>
      </c>
      <c r="C91" s="277"/>
      <c r="D91" s="277"/>
      <c r="E91" s="278">
        <f>E93</f>
        <v>0</v>
      </c>
      <c r="F91" s="243"/>
      <c r="G91" s="164"/>
    </row>
    <row r="92" spans="1:7" ht="63.75" hidden="1" customHeight="1" thickBot="1">
      <c r="A92" s="226" t="s">
        <v>272</v>
      </c>
      <c r="B92" s="277" t="s">
        <v>296</v>
      </c>
      <c r="C92" s="277"/>
      <c r="D92" s="277"/>
      <c r="E92" s="278">
        <f>E93</f>
        <v>0</v>
      </c>
      <c r="F92" s="282"/>
      <c r="G92" s="163"/>
    </row>
    <row r="93" spans="1:7" ht="16.5" hidden="1" customHeight="1" thickBot="1">
      <c r="A93" s="287" t="s">
        <v>265</v>
      </c>
      <c r="B93" s="234" t="s">
        <v>296</v>
      </c>
      <c r="C93" s="234" t="s">
        <v>254</v>
      </c>
      <c r="D93" s="234"/>
      <c r="E93" s="235">
        <f>E94</f>
        <v>0</v>
      </c>
      <c r="F93" s="243"/>
      <c r="G93" s="164"/>
    </row>
    <row r="94" spans="1:7" ht="39" customHeight="1">
      <c r="A94" s="233" t="s">
        <v>292</v>
      </c>
      <c r="B94" s="234" t="s">
        <v>293</v>
      </c>
      <c r="C94" s="234" t="s">
        <v>254</v>
      </c>
      <c r="D94" s="234" t="s">
        <v>95</v>
      </c>
      <c r="E94" s="235">
        <v>0</v>
      </c>
      <c r="F94" s="243"/>
      <c r="G94" s="164"/>
    </row>
    <row r="95" spans="1:7" ht="90">
      <c r="A95" s="226" t="s">
        <v>371</v>
      </c>
      <c r="B95" s="277" t="s">
        <v>372</v>
      </c>
      <c r="C95" s="277"/>
      <c r="D95" s="277"/>
      <c r="E95" s="278">
        <f>E96</f>
        <v>0</v>
      </c>
      <c r="F95" s="243">
        <f>F96+F126+F129</f>
        <v>410000</v>
      </c>
      <c r="G95" s="164">
        <v>80200</v>
      </c>
    </row>
    <row r="96" spans="1:7" ht="30.75" customHeight="1">
      <c r="A96" s="287" t="s">
        <v>265</v>
      </c>
      <c r="B96" s="234" t="s">
        <v>372</v>
      </c>
      <c r="C96" s="234" t="s">
        <v>254</v>
      </c>
      <c r="D96" s="234"/>
      <c r="E96" s="235">
        <f>E104</f>
        <v>0</v>
      </c>
      <c r="F96" s="243">
        <v>60000</v>
      </c>
      <c r="G96" s="164">
        <v>60000</v>
      </c>
    </row>
    <row r="97" spans="1:7" ht="16.5" hidden="1" customHeight="1" thickBot="1">
      <c r="A97" s="233" t="s">
        <v>292</v>
      </c>
      <c r="B97" s="234" t="s">
        <v>291</v>
      </c>
      <c r="C97" s="234" t="s">
        <v>254</v>
      </c>
      <c r="D97" s="234" t="s">
        <v>95</v>
      </c>
      <c r="E97" s="235">
        <v>1247500</v>
      </c>
      <c r="F97" s="243"/>
      <c r="G97" s="164"/>
    </row>
    <row r="98" spans="1:7" ht="63.75" hidden="1" customHeight="1" thickBot="1">
      <c r="A98" s="226" t="s">
        <v>272</v>
      </c>
      <c r="B98" s="277" t="s">
        <v>293</v>
      </c>
      <c r="C98" s="277"/>
      <c r="D98" s="277"/>
      <c r="E98" s="278">
        <f>E99</f>
        <v>100000</v>
      </c>
      <c r="F98" s="243"/>
      <c r="G98" s="164"/>
    </row>
    <row r="99" spans="1:7" ht="16.5" hidden="1" customHeight="1" thickBot="1">
      <c r="A99" s="287" t="s">
        <v>265</v>
      </c>
      <c r="B99" s="234" t="s">
        <v>293</v>
      </c>
      <c r="C99" s="234" t="s">
        <v>254</v>
      </c>
      <c r="D99" s="234"/>
      <c r="E99" s="235">
        <f>E100</f>
        <v>100000</v>
      </c>
      <c r="F99" s="280"/>
      <c r="G99" s="167"/>
    </row>
    <row r="100" spans="1:7" ht="16.5" hidden="1" customHeight="1" thickBot="1">
      <c r="A100" s="233" t="s">
        <v>292</v>
      </c>
      <c r="B100" s="234" t="s">
        <v>293</v>
      </c>
      <c r="C100" s="234" t="s">
        <v>254</v>
      </c>
      <c r="D100" s="234" t="s">
        <v>95</v>
      </c>
      <c r="E100" s="235">
        <v>100000</v>
      </c>
      <c r="F100" s="243"/>
      <c r="G100" s="164"/>
    </row>
    <row r="101" spans="1:7" ht="16.5" hidden="1" customHeight="1" thickBot="1">
      <c r="A101" s="289" t="s">
        <v>294</v>
      </c>
      <c r="B101" s="277" t="s">
        <v>295</v>
      </c>
      <c r="C101" s="277"/>
      <c r="D101" s="277"/>
      <c r="E101" s="278">
        <f>E103</f>
        <v>0</v>
      </c>
      <c r="F101" s="243"/>
      <c r="G101" s="164"/>
    </row>
    <row r="102" spans="1:7" ht="63.75" hidden="1" customHeight="1" thickBot="1">
      <c r="A102" s="226" t="s">
        <v>272</v>
      </c>
      <c r="B102" s="277" t="s">
        <v>296</v>
      </c>
      <c r="C102" s="277"/>
      <c r="D102" s="277"/>
      <c r="E102" s="278">
        <f>E103</f>
        <v>0</v>
      </c>
      <c r="F102" s="282"/>
      <c r="G102" s="163"/>
    </row>
    <row r="103" spans="1:7" ht="16.5" hidden="1" customHeight="1" thickBot="1">
      <c r="A103" s="287" t="s">
        <v>265</v>
      </c>
      <c r="B103" s="234" t="s">
        <v>296</v>
      </c>
      <c r="C103" s="234" t="s">
        <v>254</v>
      </c>
      <c r="D103" s="234"/>
      <c r="E103" s="235">
        <f>E104</f>
        <v>0</v>
      </c>
      <c r="F103" s="243"/>
      <c r="G103" s="164"/>
    </row>
    <row r="104" spans="1:7" ht="39" customHeight="1">
      <c r="A104" s="233" t="s">
        <v>292</v>
      </c>
      <c r="B104" s="234" t="s">
        <v>372</v>
      </c>
      <c r="C104" s="234" t="s">
        <v>254</v>
      </c>
      <c r="D104" s="234" t="s">
        <v>95</v>
      </c>
      <c r="E104" s="235">
        <v>0</v>
      </c>
      <c r="F104" s="243"/>
      <c r="G104" s="164"/>
    </row>
    <row r="105" spans="1:7" ht="45" hidden="1">
      <c r="A105" s="289" t="s">
        <v>297</v>
      </c>
      <c r="B105" s="277" t="s">
        <v>298</v>
      </c>
      <c r="C105" s="277"/>
      <c r="D105" s="277"/>
      <c r="E105" s="278">
        <f>E107</f>
        <v>0</v>
      </c>
      <c r="F105" s="243">
        <f>F106</f>
        <v>18180</v>
      </c>
      <c r="G105" s="164">
        <f>G106</f>
        <v>18200</v>
      </c>
    </row>
    <row r="106" spans="1:7" ht="90" hidden="1">
      <c r="A106" s="226" t="s">
        <v>272</v>
      </c>
      <c r="B106" s="277" t="s">
        <v>299</v>
      </c>
      <c r="C106" s="277"/>
      <c r="D106" s="277"/>
      <c r="E106" s="278">
        <f>E107</f>
        <v>0</v>
      </c>
      <c r="F106" s="243">
        <v>18180</v>
      </c>
      <c r="G106" s="164">
        <v>18200</v>
      </c>
    </row>
    <row r="107" spans="1:7" ht="46.5" hidden="1">
      <c r="A107" s="287" t="s">
        <v>265</v>
      </c>
      <c r="B107" s="234" t="s">
        <v>299</v>
      </c>
      <c r="C107" s="234" t="s">
        <v>254</v>
      </c>
      <c r="D107" s="234"/>
      <c r="E107" s="235">
        <f>E108</f>
        <v>0</v>
      </c>
      <c r="F107" s="243">
        <v>78200</v>
      </c>
      <c r="G107" s="164">
        <v>78200</v>
      </c>
    </row>
    <row r="108" spans="1:7" ht="23.25" hidden="1">
      <c r="A108" s="233" t="s">
        <v>292</v>
      </c>
      <c r="B108" s="234" t="s">
        <v>299</v>
      </c>
      <c r="C108" s="234" t="s">
        <v>254</v>
      </c>
      <c r="D108" s="234" t="s">
        <v>95</v>
      </c>
      <c r="E108" s="235"/>
      <c r="F108" s="243">
        <v>2000</v>
      </c>
      <c r="G108" s="164">
        <v>2000</v>
      </c>
    </row>
    <row r="109" spans="1:7" ht="45">
      <c r="A109" s="289" t="s">
        <v>300</v>
      </c>
      <c r="B109" s="277" t="s">
        <v>301</v>
      </c>
      <c r="C109" s="277"/>
      <c r="D109" s="277"/>
      <c r="E109" s="278">
        <f>E110</f>
        <v>1000</v>
      </c>
      <c r="F109" s="282" t="e">
        <f>#REF!</f>
        <v>#REF!</v>
      </c>
      <c r="G109" s="163" t="e">
        <f>#REF!</f>
        <v>#REF!</v>
      </c>
    </row>
    <row r="110" spans="1:7" ht="45" hidden="1">
      <c r="A110" s="290" t="s">
        <v>373</v>
      </c>
      <c r="B110" s="277" t="s">
        <v>374</v>
      </c>
      <c r="C110" s="277"/>
      <c r="D110" s="277"/>
      <c r="E110" s="278">
        <f>E111</f>
        <v>1000</v>
      </c>
      <c r="F110" s="282"/>
      <c r="G110" s="163"/>
    </row>
    <row r="111" spans="1:7" ht="90">
      <c r="A111" s="226" t="s">
        <v>371</v>
      </c>
      <c r="B111" s="277" t="s">
        <v>521</v>
      </c>
      <c r="C111" s="277"/>
      <c r="D111" s="277"/>
      <c r="E111" s="278">
        <f>E112</f>
        <v>1000</v>
      </c>
      <c r="F111" s="243">
        <v>20000</v>
      </c>
      <c r="G111" s="164">
        <v>20000</v>
      </c>
    </row>
    <row r="112" spans="1:7" ht="56.45" customHeight="1">
      <c r="A112" s="287" t="s">
        <v>265</v>
      </c>
      <c r="B112" s="234" t="s">
        <v>521</v>
      </c>
      <c r="C112" s="234" t="s">
        <v>254</v>
      </c>
      <c r="D112" s="234"/>
      <c r="E112" s="235">
        <f>E113</f>
        <v>1000</v>
      </c>
      <c r="F112" s="282">
        <f>F113+F115</f>
        <v>10000</v>
      </c>
      <c r="G112" s="163">
        <f>G113+G115</f>
        <v>10000</v>
      </c>
    </row>
    <row r="113" spans="1:7" customFormat="1" ht="66" customHeight="1">
      <c r="A113" s="233" t="s">
        <v>302</v>
      </c>
      <c r="B113" s="234" t="s">
        <v>521</v>
      </c>
      <c r="C113" s="234" t="s">
        <v>254</v>
      </c>
      <c r="D113" s="234" t="s">
        <v>239</v>
      </c>
      <c r="E113" s="235">
        <v>1000</v>
      </c>
      <c r="F113" s="282">
        <v>4000</v>
      </c>
      <c r="G113" s="163">
        <v>4000</v>
      </c>
    </row>
    <row r="114" spans="1:7" customFormat="1" ht="84.6" customHeight="1">
      <c r="A114" s="252" t="s">
        <v>303</v>
      </c>
      <c r="B114" s="277" t="s">
        <v>304</v>
      </c>
      <c r="C114" s="277"/>
      <c r="D114" s="277"/>
      <c r="E114" s="278">
        <f>E119</f>
        <v>15000</v>
      </c>
      <c r="F114" s="282">
        <v>4000</v>
      </c>
      <c r="G114" s="163">
        <v>4000</v>
      </c>
    </row>
    <row r="115" spans="1:7" ht="45" hidden="1">
      <c r="A115" s="288" t="s">
        <v>305</v>
      </c>
      <c r="B115" s="277" t="s">
        <v>306</v>
      </c>
      <c r="C115" s="277"/>
      <c r="D115" s="277"/>
      <c r="E115" s="278">
        <f>E117</f>
        <v>0</v>
      </c>
      <c r="F115" s="243">
        <f>F116</f>
        <v>6000</v>
      </c>
      <c r="G115" s="164">
        <f>G116</f>
        <v>6000</v>
      </c>
    </row>
    <row r="116" spans="1:7" ht="39" hidden="1" customHeight="1" thickBot="1">
      <c r="A116" s="226" t="s">
        <v>272</v>
      </c>
      <c r="B116" s="277" t="s">
        <v>307</v>
      </c>
      <c r="C116" s="277"/>
      <c r="D116" s="277"/>
      <c r="E116" s="278">
        <f>E117</f>
        <v>0</v>
      </c>
      <c r="F116" s="243">
        <v>6000</v>
      </c>
      <c r="G116" s="164">
        <v>6000</v>
      </c>
    </row>
    <row r="117" spans="1:7" ht="39" hidden="1" customHeight="1" thickBot="1">
      <c r="A117" s="287" t="s">
        <v>265</v>
      </c>
      <c r="B117" s="234" t="s">
        <v>307</v>
      </c>
      <c r="C117" s="234" t="s">
        <v>254</v>
      </c>
      <c r="D117" s="234"/>
      <c r="E117" s="235">
        <f>E118</f>
        <v>0</v>
      </c>
      <c r="F117" s="243"/>
      <c r="G117" s="164"/>
    </row>
    <row r="118" spans="1:7" ht="23.25" hidden="1">
      <c r="A118" s="233" t="s">
        <v>308</v>
      </c>
      <c r="B118" s="234" t="s">
        <v>307</v>
      </c>
      <c r="C118" s="234" t="s">
        <v>254</v>
      </c>
      <c r="D118" s="234" t="s">
        <v>309</v>
      </c>
      <c r="E118" s="235"/>
      <c r="F118" s="282">
        <f t="shared" ref="F118:G119" si="1">F119</f>
        <v>0</v>
      </c>
      <c r="G118" s="163">
        <f t="shared" si="1"/>
        <v>0</v>
      </c>
    </row>
    <row r="119" spans="1:7" ht="22.5">
      <c r="A119" s="252" t="s">
        <v>376</v>
      </c>
      <c r="B119" s="277" t="s">
        <v>311</v>
      </c>
      <c r="C119" s="277"/>
      <c r="D119" s="277"/>
      <c r="E119" s="278">
        <f>E120+E132+E135+E138</f>
        <v>15000</v>
      </c>
      <c r="F119" s="243">
        <f t="shared" si="1"/>
        <v>0</v>
      </c>
      <c r="G119" s="164">
        <f t="shared" si="1"/>
        <v>0</v>
      </c>
    </row>
    <row r="120" spans="1:7" ht="90">
      <c r="A120" s="226" t="s">
        <v>371</v>
      </c>
      <c r="B120" s="277" t="s">
        <v>375</v>
      </c>
      <c r="C120" s="277"/>
      <c r="D120" s="277"/>
      <c r="E120" s="278">
        <f>E121</f>
        <v>15000</v>
      </c>
      <c r="F120" s="243"/>
      <c r="G120" s="164"/>
    </row>
    <row r="121" spans="1:7" ht="46.5">
      <c r="A121" s="287" t="s">
        <v>265</v>
      </c>
      <c r="B121" s="234" t="s">
        <v>375</v>
      </c>
      <c r="C121" s="234" t="s">
        <v>254</v>
      </c>
      <c r="D121" s="234"/>
      <c r="E121" s="235">
        <f>E122</f>
        <v>15000</v>
      </c>
      <c r="F121" s="243"/>
      <c r="G121" s="164"/>
    </row>
    <row r="122" spans="1:7" ht="23.25">
      <c r="A122" s="233" t="s">
        <v>105</v>
      </c>
      <c r="B122" s="234" t="s">
        <v>375</v>
      </c>
      <c r="C122" s="234" t="s">
        <v>254</v>
      </c>
      <c r="D122" s="234" t="s">
        <v>106</v>
      </c>
      <c r="E122" s="235">
        <v>15000</v>
      </c>
      <c r="F122" s="243"/>
      <c r="G122" s="164"/>
    </row>
    <row r="123" spans="1:7" ht="45" hidden="1">
      <c r="A123" s="252" t="s">
        <v>310</v>
      </c>
      <c r="B123" s="277" t="s">
        <v>311</v>
      </c>
      <c r="C123" s="277"/>
      <c r="D123" s="277"/>
      <c r="E123" s="278">
        <f>E124+E127+E130</f>
        <v>0</v>
      </c>
      <c r="F123" s="243"/>
      <c r="G123" s="164"/>
    </row>
    <row r="124" spans="1:7" ht="23.25" hidden="1">
      <c r="A124" s="233" t="s">
        <v>312</v>
      </c>
      <c r="B124" s="234" t="s">
        <v>313</v>
      </c>
      <c r="C124" s="234"/>
      <c r="D124" s="234"/>
      <c r="E124" s="235">
        <f>E125</f>
        <v>0</v>
      </c>
      <c r="F124" s="243"/>
      <c r="G124" s="164"/>
    </row>
    <row r="125" spans="1:7" ht="116.25" hidden="1">
      <c r="A125" s="233" t="s">
        <v>251</v>
      </c>
      <c r="B125" s="234" t="s">
        <v>313</v>
      </c>
      <c r="C125" s="234" t="s">
        <v>252</v>
      </c>
      <c r="D125" s="234"/>
      <c r="E125" s="235">
        <f>E126</f>
        <v>0</v>
      </c>
      <c r="F125" s="243"/>
      <c r="G125" s="164"/>
    </row>
    <row r="126" spans="1:7" ht="23.25" hidden="1">
      <c r="A126" s="233" t="s">
        <v>105</v>
      </c>
      <c r="B126" s="234" t="s">
        <v>313</v>
      </c>
      <c r="C126" s="234" t="s">
        <v>252</v>
      </c>
      <c r="D126" s="234" t="s">
        <v>106</v>
      </c>
      <c r="E126" s="235"/>
      <c r="F126" s="243"/>
      <c r="G126" s="164"/>
    </row>
    <row r="127" spans="1:7" ht="46.5" hidden="1">
      <c r="A127" s="233" t="s">
        <v>279</v>
      </c>
      <c r="B127" s="234" t="s">
        <v>314</v>
      </c>
      <c r="C127" s="234"/>
      <c r="D127" s="234"/>
      <c r="E127" s="235">
        <f>E128</f>
        <v>0</v>
      </c>
      <c r="F127" s="243"/>
      <c r="G127" s="164"/>
    </row>
    <row r="128" spans="1:7" ht="47.45" hidden="1" customHeight="1" thickBot="1">
      <c r="A128" s="287" t="s">
        <v>265</v>
      </c>
      <c r="B128" s="234" t="s">
        <v>314</v>
      </c>
      <c r="C128" s="234" t="s">
        <v>254</v>
      </c>
      <c r="D128" s="234"/>
      <c r="E128" s="235">
        <f>E129</f>
        <v>0</v>
      </c>
      <c r="F128" s="282">
        <f t="shared" ref="F128:G129" si="2">F129</f>
        <v>350000</v>
      </c>
      <c r="G128" s="163">
        <f t="shared" si="2"/>
        <v>350000</v>
      </c>
    </row>
    <row r="129" spans="1:7" ht="70.150000000000006" hidden="1" customHeight="1" thickBot="1">
      <c r="A129" s="233" t="s">
        <v>105</v>
      </c>
      <c r="B129" s="234" t="s">
        <v>314</v>
      </c>
      <c r="C129" s="234" t="s">
        <v>254</v>
      </c>
      <c r="D129" s="234" t="s">
        <v>106</v>
      </c>
      <c r="E129" s="235"/>
      <c r="F129" s="282">
        <f t="shared" si="2"/>
        <v>350000</v>
      </c>
      <c r="G129" s="163">
        <f t="shared" si="2"/>
        <v>350000</v>
      </c>
    </row>
    <row r="130" spans="1:7" ht="26.45" hidden="1" customHeight="1" thickBot="1">
      <c r="A130" s="287" t="s">
        <v>266</v>
      </c>
      <c r="B130" s="234" t="s">
        <v>314</v>
      </c>
      <c r="C130" s="234" t="s">
        <v>267</v>
      </c>
      <c r="D130" s="234"/>
      <c r="E130" s="235"/>
      <c r="F130" s="243">
        <v>350000</v>
      </c>
      <c r="G130" s="164">
        <v>350000</v>
      </c>
    </row>
    <row r="131" spans="1:7" s="159" customFormat="1" ht="29.25" hidden="1" customHeight="1" thickBot="1">
      <c r="A131" s="233" t="s">
        <v>105</v>
      </c>
      <c r="B131" s="234" t="s">
        <v>314</v>
      </c>
      <c r="C131" s="234" t="s">
        <v>267</v>
      </c>
      <c r="D131" s="234" t="s">
        <v>106</v>
      </c>
      <c r="E131" s="235"/>
      <c r="F131" s="282"/>
      <c r="G131" s="163"/>
    </row>
    <row r="132" spans="1:7" ht="90">
      <c r="A132" s="226" t="s">
        <v>371</v>
      </c>
      <c r="B132" s="277" t="s">
        <v>377</v>
      </c>
      <c r="C132" s="277"/>
      <c r="D132" s="277"/>
      <c r="E132" s="278">
        <f>E133</f>
        <v>0</v>
      </c>
      <c r="F132" s="243"/>
      <c r="G132" s="164"/>
    </row>
    <row r="133" spans="1:7" ht="46.5">
      <c r="A133" s="287" t="s">
        <v>265</v>
      </c>
      <c r="B133" s="234" t="s">
        <v>377</v>
      </c>
      <c r="C133" s="234" t="s">
        <v>254</v>
      </c>
      <c r="D133" s="234"/>
      <c r="E133" s="235">
        <f>E134</f>
        <v>0</v>
      </c>
      <c r="F133" s="243"/>
      <c r="G133" s="164"/>
    </row>
    <row r="134" spans="1:7" ht="23.25">
      <c r="A134" s="233" t="s">
        <v>105</v>
      </c>
      <c r="B134" s="234" t="s">
        <v>377</v>
      </c>
      <c r="C134" s="234" t="s">
        <v>254</v>
      </c>
      <c r="D134" s="234" t="s">
        <v>106</v>
      </c>
      <c r="E134" s="235">
        <v>0</v>
      </c>
      <c r="F134" s="243"/>
      <c r="G134" s="164"/>
    </row>
    <row r="135" spans="1:7" ht="90">
      <c r="A135" s="226" t="s">
        <v>371</v>
      </c>
      <c r="B135" s="277" t="s">
        <v>378</v>
      </c>
      <c r="C135" s="277"/>
      <c r="D135" s="277"/>
      <c r="E135" s="278">
        <f>E136</f>
        <v>0</v>
      </c>
      <c r="F135" s="243"/>
      <c r="G135" s="164"/>
    </row>
    <row r="136" spans="1:7" ht="46.5">
      <c r="A136" s="287" t="s">
        <v>265</v>
      </c>
      <c r="B136" s="234" t="s">
        <v>378</v>
      </c>
      <c r="C136" s="234" t="s">
        <v>254</v>
      </c>
      <c r="D136" s="234"/>
      <c r="E136" s="235">
        <f>E137</f>
        <v>0</v>
      </c>
      <c r="F136" s="243"/>
      <c r="G136" s="164"/>
    </row>
    <row r="137" spans="1:7" ht="23.25">
      <c r="A137" s="233" t="s">
        <v>105</v>
      </c>
      <c r="B137" s="234" t="s">
        <v>378</v>
      </c>
      <c r="C137" s="234" t="s">
        <v>254</v>
      </c>
      <c r="D137" s="234" t="s">
        <v>106</v>
      </c>
      <c r="E137" s="235">
        <v>0</v>
      </c>
      <c r="F137" s="243"/>
      <c r="G137" s="164"/>
    </row>
    <row r="138" spans="1:7" ht="90">
      <c r="A138" s="226" t="s">
        <v>371</v>
      </c>
      <c r="B138" s="277" t="s">
        <v>379</v>
      </c>
      <c r="C138" s="277"/>
      <c r="D138" s="277"/>
      <c r="E138" s="278">
        <f>E139</f>
        <v>0</v>
      </c>
      <c r="F138" s="243"/>
      <c r="G138" s="164"/>
    </row>
    <row r="139" spans="1:7" ht="46.5">
      <c r="A139" s="287" t="s">
        <v>265</v>
      </c>
      <c r="B139" s="234" t="s">
        <v>379</v>
      </c>
      <c r="C139" s="234" t="s">
        <v>254</v>
      </c>
      <c r="D139" s="234"/>
      <c r="E139" s="235">
        <f>E140</f>
        <v>0</v>
      </c>
      <c r="F139" s="243"/>
      <c r="G139" s="164"/>
    </row>
    <row r="140" spans="1:7" ht="23.25">
      <c r="A140" s="233" t="s">
        <v>105</v>
      </c>
      <c r="B140" s="234" t="s">
        <v>379</v>
      </c>
      <c r="C140" s="234" t="s">
        <v>254</v>
      </c>
      <c r="D140" s="234" t="s">
        <v>106</v>
      </c>
      <c r="E140" s="235">
        <v>0</v>
      </c>
      <c r="F140" s="243"/>
      <c r="G140" s="164"/>
    </row>
    <row r="141" spans="1:7" s="159" customFormat="1" ht="45">
      <c r="A141" s="252" t="s">
        <v>315</v>
      </c>
      <c r="B141" s="277" t="s">
        <v>316</v>
      </c>
      <c r="C141" s="277"/>
      <c r="D141" s="277"/>
      <c r="E141" s="278">
        <f>E142+E149+E161+E179+E183</f>
        <v>673171.53</v>
      </c>
      <c r="F141" s="282">
        <v>1000</v>
      </c>
      <c r="G141" s="163">
        <v>1000</v>
      </c>
    </row>
    <row r="142" spans="1:7" ht="22.5">
      <c r="A142" s="288" t="s">
        <v>317</v>
      </c>
      <c r="B142" s="277" t="s">
        <v>318</v>
      </c>
      <c r="C142" s="277"/>
      <c r="D142" s="277"/>
      <c r="E142" s="278">
        <f>E143+E146</f>
        <v>2000</v>
      </c>
      <c r="F142" s="243"/>
      <c r="G142" s="164"/>
    </row>
    <row r="143" spans="1:7" ht="90">
      <c r="A143" s="226" t="s">
        <v>371</v>
      </c>
      <c r="B143" s="277" t="s">
        <v>319</v>
      </c>
      <c r="C143" s="277"/>
      <c r="D143" s="277"/>
      <c r="E143" s="278">
        <f>E144</f>
        <v>1000</v>
      </c>
      <c r="F143" s="282"/>
      <c r="G143" s="163"/>
    </row>
    <row r="144" spans="1:7" s="159" customFormat="1" ht="46.5">
      <c r="A144" s="287" t="s">
        <v>265</v>
      </c>
      <c r="B144" s="234" t="s">
        <v>319</v>
      </c>
      <c r="C144" s="234" t="s">
        <v>254</v>
      </c>
      <c r="D144" s="234"/>
      <c r="E144" s="235">
        <f>E145</f>
        <v>1000</v>
      </c>
      <c r="F144" s="282" t="e">
        <f>#REF!</f>
        <v>#REF!</v>
      </c>
      <c r="G144" s="163" t="e">
        <f>#REF!</f>
        <v>#REF!</v>
      </c>
    </row>
    <row r="145" spans="1:7" s="111" customFormat="1" ht="23.25">
      <c r="A145" s="233" t="s">
        <v>230</v>
      </c>
      <c r="B145" s="234" t="s">
        <v>319</v>
      </c>
      <c r="C145" s="234" t="s">
        <v>254</v>
      </c>
      <c r="D145" s="234" t="s">
        <v>232</v>
      </c>
      <c r="E145" s="235">
        <v>1000</v>
      </c>
      <c r="F145" s="283">
        <f>F146</f>
        <v>45000</v>
      </c>
      <c r="G145" s="168">
        <f>G146</f>
        <v>45000</v>
      </c>
    </row>
    <row r="146" spans="1:7" ht="113.25" customHeight="1">
      <c r="A146" s="226" t="s">
        <v>371</v>
      </c>
      <c r="B146" s="277" t="s">
        <v>320</v>
      </c>
      <c r="C146" s="277"/>
      <c r="D146" s="277"/>
      <c r="E146" s="278">
        <f>E147</f>
        <v>1000</v>
      </c>
      <c r="F146" s="284">
        <v>45000</v>
      </c>
      <c r="G146" s="169">
        <v>45000</v>
      </c>
    </row>
    <row r="147" spans="1:7" ht="46.5">
      <c r="A147" s="287" t="s">
        <v>265</v>
      </c>
      <c r="B147" s="234" t="s">
        <v>320</v>
      </c>
      <c r="C147" s="234" t="s">
        <v>254</v>
      </c>
      <c r="D147" s="234"/>
      <c r="E147" s="235">
        <f>E148</f>
        <v>1000</v>
      </c>
      <c r="F147" s="284">
        <v>45000</v>
      </c>
      <c r="G147" s="169">
        <v>45000</v>
      </c>
    </row>
    <row r="148" spans="1:7" ht="23.25">
      <c r="A148" s="233" t="s">
        <v>391</v>
      </c>
      <c r="B148" s="234" t="s">
        <v>320</v>
      </c>
      <c r="C148" s="234" t="s">
        <v>254</v>
      </c>
      <c r="D148" s="234" t="s">
        <v>232</v>
      </c>
      <c r="E148" s="235">
        <v>1000</v>
      </c>
      <c r="F148" s="282">
        <f>F149</f>
        <v>600</v>
      </c>
      <c r="G148" s="163">
        <f>G149</f>
        <v>600</v>
      </c>
    </row>
    <row r="149" spans="1:7" ht="45">
      <c r="A149" s="288" t="s">
        <v>321</v>
      </c>
      <c r="B149" s="277" t="s">
        <v>322</v>
      </c>
      <c r="C149" s="277"/>
      <c r="D149" s="277"/>
      <c r="E149" s="278">
        <f>E150+E153+E158</f>
        <v>404820.19</v>
      </c>
      <c r="F149" s="243">
        <v>600</v>
      </c>
      <c r="G149" s="164">
        <v>600</v>
      </c>
    </row>
    <row r="150" spans="1:7" ht="23.25">
      <c r="A150" s="249" t="s">
        <v>392</v>
      </c>
      <c r="B150" s="234" t="s">
        <v>323</v>
      </c>
      <c r="C150" s="234"/>
      <c r="D150" s="234"/>
      <c r="E150" s="235">
        <f>E151</f>
        <v>394820.19</v>
      </c>
      <c r="F150" s="243">
        <v>600</v>
      </c>
      <c r="G150" s="164">
        <v>600</v>
      </c>
    </row>
    <row r="151" spans="1:7" ht="116.25">
      <c r="A151" s="233" t="s">
        <v>251</v>
      </c>
      <c r="B151" s="234" t="s">
        <v>323</v>
      </c>
      <c r="C151" s="234" t="s">
        <v>252</v>
      </c>
      <c r="D151" s="234"/>
      <c r="E151" s="235">
        <f>E152</f>
        <v>394820.19</v>
      </c>
      <c r="F151" s="282" t="e">
        <f>F12+F19+#REF!+F23+F56+F74+F109+F112+F118+F128+#REF!+#REF!+F143+F145+F148+F55+F54+#REF!+F131</f>
        <v>#REF!</v>
      </c>
      <c r="G151" s="166" t="e">
        <f>G12+G19+#REF!+G23+G56+G74+G109+G112+G118+G128+#REF!+#REF!+G143+G145+G148+G55+G54+#REF!+G131</f>
        <v>#REF!</v>
      </c>
    </row>
    <row r="152" spans="1:7" ht="23.25">
      <c r="A152" s="233" t="s">
        <v>102</v>
      </c>
      <c r="B152" s="234" t="s">
        <v>323</v>
      </c>
      <c r="C152" s="234" t="s">
        <v>252</v>
      </c>
      <c r="D152" s="234" t="s">
        <v>103</v>
      </c>
      <c r="E152" s="235">
        <v>394820.19</v>
      </c>
      <c r="G152" s="131"/>
    </row>
    <row r="153" spans="1:7" ht="69.75">
      <c r="A153" s="245" t="s">
        <v>393</v>
      </c>
      <c r="B153" s="234" t="s">
        <v>324</v>
      </c>
      <c r="C153" s="234"/>
      <c r="D153" s="234"/>
      <c r="E153" s="235">
        <f>E154+E156</f>
        <v>8000</v>
      </c>
      <c r="G153" s="1" t="s">
        <v>194</v>
      </c>
    </row>
    <row r="154" spans="1:7" ht="46.5">
      <c r="A154" s="287" t="s">
        <v>265</v>
      </c>
      <c r="B154" s="234" t="s">
        <v>324</v>
      </c>
      <c r="C154" s="234" t="s">
        <v>254</v>
      </c>
      <c r="D154" s="234"/>
      <c r="E154" s="235">
        <f>E155</f>
        <v>7000</v>
      </c>
    </row>
    <row r="155" spans="1:7" ht="23.25">
      <c r="A155" s="233" t="s">
        <v>102</v>
      </c>
      <c r="B155" s="234" t="s">
        <v>324</v>
      </c>
      <c r="C155" s="234" t="s">
        <v>254</v>
      </c>
      <c r="D155" s="234" t="s">
        <v>103</v>
      </c>
      <c r="E155" s="235">
        <v>7000</v>
      </c>
    </row>
    <row r="156" spans="1:7" ht="23.25">
      <c r="A156" s="287" t="s">
        <v>266</v>
      </c>
      <c r="B156" s="234" t="s">
        <v>394</v>
      </c>
      <c r="C156" s="234" t="s">
        <v>267</v>
      </c>
      <c r="D156" s="234"/>
      <c r="E156" s="235">
        <f>E157</f>
        <v>1000</v>
      </c>
    </row>
    <row r="157" spans="1:7" ht="23.25">
      <c r="A157" s="233" t="s">
        <v>102</v>
      </c>
      <c r="B157" s="234" t="s">
        <v>394</v>
      </c>
      <c r="C157" s="234" t="s">
        <v>267</v>
      </c>
      <c r="D157" s="234" t="s">
        <v>103</v>
      </c>
      <c r="E157" s="235">
        <v>1000</v>
      </c>
    </row>
    <row r="158" spans="1:7" ht="93">
      <c r="A158" s="229" t="s">
        <v>371</v>
      </c>
      <c r="B158" s="234" t="s">
        <v>325</v>
      </c>
      <c r="C158" s="234"/>
      <c r="D158" s="234"/>
      <c r="E158" s="235">
        <f>E159</f>
        <v>2000</v>
      </c>
    </row>
    <row r="159" spans="1:7" ht="46.5">
      <c r="A159" s="287" t="s">
        <v>265</v>
      </c>
      <c r="B159" s="234" t="s">
        <v>325</v>
      </c>
      <c r="C159" s="234" t="s">
        <v>254</v>
      </c>
      <c r="D159" s="234"/>
      <c r="E159" s="235">
        <f>E160</f>
        <v>2000</v>
      </c>
    </row>
    <row r="160" spans="1:7" ht="23.25">
      <c r="A160" s="233" t="s">
        <v>102</v>
      </c>
      <c r="B160" s="234" t="s">
        <v>325</v>
      </c>
      <c r="C160" s="234" t="s">
        <v>254</v>
      </c>
      <c r="D160" s="234" t="s">
        <v>103</v>
      </c>
      <c r="E160" s="235">
        <v>2000</v>
      </c>
    </row>
    <row r="161" spans="1:5" ht="22.5">
      <c r="A161" s="252" t="s">
        <v>326</v>
      </c>
      <c r="B161" s="277" t="s">
        <v>327</v>
      </c>
      <c r="C161" s="277"/>
      <c r="D161" s="277"/>
      <c r="E161" s="278">
        <f>E162+E165</f>
        <v>265351.34000000003</v>
      </c>
    </row>
    <row r="162" spans="1:5" ht="23.25">
      <c r="A162" s="249" t="s">
        <v>392</v>
      </c>
      <c r="B162" s="234" t="s">
        <v>328</v>
      </c>
      <c r="C162" s="234"/>
      <c r="D162" s="234"/>
      <c r="E162" s="235">
        <f>E163</f>
        <v>263351.34000000003</v>
      </c>
    </row>
    <row r="163" spans="1:5" ht="116.25">
      <c r="A163" s="233" t="s">
        <v>251</v>
      </c>
      <c r="B163" s="234" t="s">
        <v>328</v>
      </c>
      <c r="C163" s="234" t="s">
        <v>252</v>
      </c>
      <c r="D163" s="234"/>
      <c r="E163" s="235">
        <f>E164</f>
        <v>263351.34000000003</v>
      </c>
    </row>
    <row r="164" spans="1:5" ht="23.25">
      <c r="A164" s="233" t="s">
        <v>102</v>
      </c>
      <c r="B164" s="234" t="s">
        <v>328</v>
      </c>
      <c r="C164" s="234" t="s">
        <v>252</v>
      </c>
      <c r="D164" s="234" t="s">
        <v>103</v>
      </c>
      <c r="E164" s="235">
        <v>263351.34000000003</v>
      </c>
    </row>
    <row r="165" spans="1:5" ht="69.75">
      <c r="A165" s="245" t="s">
        <v>393</v>
      </c>
      <c r="B165" s="234" t="s">
        <v>329</v>
      </c>
      <c r="C165" s="234"/>
      <c r="D165" s="234"/>
      <c r="E165" s="235">
        <f>E166</f>
        <v>2000</v>
      </c>
    </row>
    <row r="166" spans="1:5" ht="46.5">
      <c r="A166" s="287" t="s">
        <v>265</v>
      </c>
      <c r="B166" s="234" t="s">
        <v>329</v>
      </c>
      <c r="C166" s="234" t="s">
        <v>254</v>
      </c>
      <c r="D166" s="234"/>
      <c r="E166" s="235">
        <f>E167</f>
        <v>2000</v>
      </c>
    </row>
    <row r="167" spans="1:5" ht="23.25">
      <c r="A167" s="233" t="s">
        <v>102</v>
      </c>
      <c r="B167" s="234" t="s">
        <v>329</v>
      </c>
      <c r="C167" s="234" t="s">
        <v>254</v>
      </c>
      <c r="D167" s="234" t="s">
        <v>103</v>
      </c>
      <c r="E167" s="235">
        <v>2000</v>
      </c>
    </row>
    <row r="168" spans="1:5" ht="67.5" hidden="1">
      <c r="A168" s="252" t="s">
        <v>330</v>
      </c>
      <c r="B168" s="277" t="s">
        <v>331</v>
      </c>
      <c r="C168" s="277"/>
      <c r="D168" s="277"/>
      <c r="E168" s="278">
        <f>E169+E172</f>
        <v>0</v>
      </c>
    </row>
    <row r="169" spans="1:5" ht="23.25" hidden="1">
      <c r="A169" s="233" t="s">
        <v>312</v>
      </c>
      <c r="B169" s="234" t="s">
        <v>332</v>
      </c>
      <c r="C169" s="234"/>
      <c r="D169" s="234"/>
      <c r="E169" s="235">
        <f>E170</f>
        <v>0</v>
      </c>
    </row>
    <row r="170" spans="1:5" ht="116.25" hidden="1">
      <c r="A170" s="233" t="s">
        <v>251</v>
      </c>
      <c r="B170" s="234" t="s">
        <v>332</v>
      </c>
      <c r="C170" s="234" t="s">
        <v>252</v>
      </c>
      <c r="D170" s="234"/>
      <c r="E170" s="235">
        <f>E171</f>
        <v>0</v>
      </c>
    </row>
    <row r="171" spans="1:5" ht="23.25" hidden="1">
      <c r="A171" s="233" t="s">
        <v>333</v>
      </c>
      <c r="B171" s="234" t="s">
        <v>332</v>
      </c>
      <c r="C171" s="234" t="s">
        <v>252</v>
      </c>
      <c r="D171" s="234" t="s">
        <v>334</v>
      </c>
      <c r="E171" s="235"/>
    </row>
    <row r="172" spans="1:5" ht="46.5" hidden="1">
      <c r="A172" s="233" t="s">
        <v>279</v>
      </c>
      <c r="B172" s="234" t="s">
        <v>335</v>
      </c>
      <c r="C172" s="234"/>
      <c r="D172" s="234"/>
      <c r="E172" s="235">
        <f>E173</f>
        <v>0</v>
      </c>
    </row>
    <row r="173" spans="1:5" ht="46.5" hidden="1">
      <c r="A173" s="287" t="s">
        <v>265</v>
      </c>
      <c r="B173" s="234" t="s">
        <v>335</v>
      </c>
      <c r="C173" s="234" t="s">
        <v>254</v>
      </c>
      <c r="D173" s="234"/>
      <c r="E173" s="235">
        <f>E174</f>
        <v>0</v>
      </c>
    </row>
    <row r="174" spans="1:5" ht="23.25" hidden="1">
      <c r="A174" s="233" t="s">
        <v>333</v>
      </c>
      <c r="B174" s="234" t="s">
        <v>335</v>
      </c>
      <c r="C174" s="234" t="s">
        <v>254</v>
      </c>
      <c r="D174" s="234" t="s">
        <v>334</v>
      </c>
      <c r="E174" s="235"/>
    </row>
    <row r="175" spans="1:5" ht="45" hidden="1">
      <c r="A175" s="288" t="s">
        <v>336</v>
      </c>
      <c r="B175" s="277" t="s">
        <v>337</v>
      </c>
      <c r="C175" s="277"/>
      <c r="D175" s="277"/>
      <c r="E175" s="278">
        <f>E177</f>
        <v>0</v>
      </c>
    </row>
    <row r="176" spans="1:5" ht="90" hidden="1">
      <c r="A176" s="226" t="s">
        <v>272</v>
      </c>
      <c r="B176" s="277" t="s">
        <v>338</v>
      </c>
      <c r="C176" s="277"/>
      <c r="D176" s="277"/>
      <c r="E176" s="278">
        <f>E177</f>
        <v>0</v>
      </c>
    </row>
    <row r="177" spans="1:7" ht="46.5" hidden="1">
      <c r="A177" s="287" t="s">
        <v>265</v>
      </c>
      <c r="B177" s="234" t="s">
        <v>338</v>
      </c>
      <c r="C177" s="234" t="s">
        <v>254</v>
      </c>
      <c r="D177" s="234"/>
      <c r="E177" s="235">
        <f>E178</f>
        <v>0</v>
      </c>
    </row>
    <row r="178" spans="1:7" ht="23.25" hidden="1">
      <c r="A178" s="233" t="s">
        <v>339</v>
      </c>
      <c r="B178" s="234" t="s">
        <v>338</v>
      </c>
      <c r="C178" s="234" t="s">
        <v>254</v>
      </c>
      <c r="D178" s="234" t="s">
        <v>340</v>
      </c>
      <c r="E178" s="235"/>
    </row>
    <row r="179" spans="1:7" ht="44.25" customHeight="1">
      <c r="A179" s="246" t="s">
        <v>398</v>
      </c>
      <c r="B179" s="277" t="s">
        <v>396</v>
      </c>
      <c r="C179" s="277"/>
      <c r="D179" s="277"/>
      <c r="E179" s="278">
        <f>E180</f>
        <v>1000</v>
      </c>
      <c r="F179" s="243"/>
      <c r="G179" s="164"/>
    </row>
    <row r="180" spans="1:7" ht="90">
      <c r="A180" s="226" t="s">
        <v>371</v>
      </c>
      <c r="B180" s="277" t="s">
        <v>397</v>
      </c>
      <c r="C180" s="277"/>
      <c r="D180" s="277"/>
      <c r="E180" s="278">
        <f>E181</f>
        <v>1000</v>
      </c>
      <c r="F180" s="282"/>
      <c r="G180" s="163"/>
    </row>
    <row r="181" spans="1:7" s="159" customFormat="1" ht="46.5">
      <c r="A181" s="287" t="s">
        <v>265</v>
      </c>
      <c r="B181" s="234" t="s">
        <v>397</v>
      </c>
      <c r="C181" s="234" t="s">
        <v>254</v>
      </c>
      <c r="D181" s="234"/>
      <c r="E181" s="235">
        <f>E182</f>
        <v>1000</v>
      </c>
      <c r="F181" s="282" t="e">
        <f>#REF!</f>
        <v>#REF!</v>
      </c>
      <c r="G181" s="163" t="e">
        <f>#REF!</f>
        <v>#REF!</v>
      </c>
    </row>
    <row r="182" spans="1:7" s="111" customFormat="1" ht="23.25">
      <c r="A182" s="233" t="s">
        <v>391</v>
      </c>
      <c r="B182" s="234" t="s">
        <v>397</v>
      </c>
      <c r="C182" s="234" t="s">
        <v>254</v>
      </c>
      <c r="D182" s="234" t="s">
        <v>232</v>
      </c>
      <c r="E182" s="235">
        <v>1000</v>
      </c>
      <c r="F182" s="283">
        <f>F191</f>
        <v>0</v>
      </c>
      <c r="G182" s="168">
        <f>G191</f>
        <v>0</v>
      </c>
    </row>
    <row r="183" spans="1:7" ht="44.25" customHeight="1">
      <c r="A183" s="247" t="s">
        <v>395</v>
      </c>
      <c r="B183" s="277" t="s">
        <v>399</v>
      </c>
      <c r="C183" s="277"/>
      <c r="D183" s="277"/>
      <c r="E183" s="278">
        <f>E184</f>
        <v>0</v>
      </c>
      <c r="F183" s="243"/>
      <c r="G183" s="164"/>
    </row>
    <row r="184" spans="1:7" ht="90">
      <c r="A184" s="226" t="s">
        <v>371</v>
      </c>
      <c r="B184" s="277" t="s">
        <v>400</v>
      </c>
      <c r="C184" s="277"/>
      <c r="D184" s="277"/>
      <c r="E184" s="278">
        <f>E185</f>
        <v>0</v>
      </c>
      <c r="F184" s="282"/>
      <c r="G184" s="163"/>
    </row>
    <row r="185" spans="1:7" s="159" customFormat="1" ht="46.5">
      <c r="A185" s="287" t="s">
        <v>265</v>
      </c>
      <c r="B185" s="234" t="s">
        <v>400</v>
      </c>
      <c r="C185" s="234" t="s">
        <v>254</v>
      </c>
      <c r="D185" s="234"/>
      <c r="E185" s="235">
        <f>E186</f>
        <v>0</v>
      </c>
      <c r="F185" s="282" t="e">
        <f>#REF!</f>
        <v>#REF!</v>
      </c>
      <c r="G185" s="163" t="e">
        <f>#REF!</f>
        <v>#REF!</v>
      </c>
    </row>
    <row r="186" spans="1:7" s="111" customFormat="1" ht="46.5">
      <c r="A186" s="248" t="s">
        <v>243</v>
      </c>
      <c r="B186" s="234" t="s">
        <v>400</v>
      </c>
      <c r="C186" s="234" t="s">
        <v>254</v>
      </c>
      <c r="D186" s="234" t="s">
        <v>242</v>
      </c>
      <c r="E186" s="235">
        <v>0</v>
      </c>
      <c r="F186" s="283">
        <f>F197</f>
        <v>0</v>
      </c>
      <c r="G186" s="168">
        <f>G197</f>
        <v>0</v>
      </c>
    </row>
    <row r="187" spans="1:7" s="111" customFormat="1" ht="45">
      <c r="A187" s="247" t="s">
        <v>580</v>
      </c>
      <c r="B187" s="277" t="s">
        <v>581</v>
      </c>
      <c r="C187" s="234"/>
      <c r="D187" s="234"/>
      <c r="E187" s="235">
        <f>E188</f>
        <v>592064</v>
      </c>
      <c r="F187" s="339"/>
      <c r="G187" s="340"/>
    </row>
    <row r="188" spans="1:7" s="111" customFormat="1" ht="93">
      <c r="A188" s="248" t="s">
        <v>583</v>
      </c>
      <c r="B188" s="277" t="s">
        <v>582</v>
      </c>
      <c r="C188" s="234"/>
      <c r="D188" s="234"/>
      <c r="E188" s="235">
        <f>E189</f>
        <v>592064</v>
      </c>
      <c r="F188" s="339"/>
      <c r="G188" s="340"/>
    </row>
    <row r="189" spans="1:7" s="111" customFormat="1" ht="46.5">
      <c r="A189" s="287" t="s">
        <v>265</v>
      </c>
      <c r="B189" s="234" t="s">
        <v>582</v>
      </c>
      <c r="C189" s="234" t="s">
        <v>254</v>
      </c>
      <c r="D189" s="234"/>
      <c r="E189" s="235">
        <f>E190</f>
        <v>592064</v>
      </c>
      <c r="F189" s="339"/>
      <c r="G189" s="340"/>
    </row>
    <row r="190" spans="1:7" s="111" customFormat="1" ht="46.5">
      <c r="A190" s="248" t="s">
        <v>584</v>
      </c>
      <c r="B190" s="234" t="s">
        <v>582</v>
      </c>
      <c r="C190" s="234" t="s">
        <v>254</v>
      </c>
      <c r="D190" s="234" t="s">
        <v>575</v>
      </c>
      <c r="E190" s="235">
        <v>592064</v>
      </c>
      <c r="F190" s="339"/>
      <c r="G190" s="340"/>
    </row>
    <row r="191" spans="1:7" ht="30" customHeight="1">
      <c r="A191" s="232" t="s">
        <v>341</v>
      </c>
      <c r="B191" s="236" t="s">
        <v>256</v>
      </c>
      <c r="C191" s="236" t="s">
        <v>342</v>
      </c>
      <c r="D191" s="236" t="s">
        <v>343</v>
      </c>
      <c r="E191" s="228">
        <f>E192+E204</f>
        <v>1109678</v>
      </c>
    </row>
    <row r="192" spans="1:7" ht="22.5">
      <c r="A192" s="232" t="s">
        <v>344</v>
      </c>
      <c r="B192" s="236" t="s">
        <v>256</v>
      </c>
      <c r="C192" s="236"/>
      <c r="D192" s="236"/>
      <c r="E192" s="228">
        <f>E193</f>
        <v>143500</v>
      </c>
    </row>
    <row r="193" spans="1:7" ht="71.25" customHeight="1">
      <c r="A193" s="224" t="s">
        <v>599</v>
      </c>
      <c r="B193" s="346">
        <v>9000000000</v>
      </c>
      <c r="C193" s="236"/>
      <c r="D193" s="236"/>
      <c r="E193" s="228">
        <f>E194</f>
        <v>143500</v>
      </c>
      <c r="G193" s="344"/>
    </row>
    <row r="194" spans="1:7" ht="67.5">
      <c r="A194" s="226" t="s">
        <v>600</v>
      </c>
      <c r="B194" s="236" t="s">
        <v>345</v>
      </c>
      <c r="C194" s="236"/>
      <c r="D194" s="236"/>
      <c r="E194" s="228">
        <f>E195</f>
        <v>143500</v>
      </c>
    </row>
    <row r="195" spans="1:7" ht="76.5" customHeight="1">
      <c r="A195" s="226" t="s">
        <v>601</v>
      </c>
      <c r="B195" s="353" t="s">
        <v>527</v>
      </c>
      <c r="C195" s="236"/>
      <c r="D195" s="236"/>
      <c r="E195" s="228">
        <f>E196+E199</f>
        <v>143500</v>
      </c>
      <c r="G195" s="344"/>
    </row>
    <row r="196" spans="1:7" ht="167.25" customHeight="1">
      <c r="A196" s="291" t="s">
        <v>346</v>
      </c>
      <c r="B196" s="236" t="s">
        <v>539</v>
      </c>
      <c r="C196" s="236"/>
      <c r="D196" s="236"/>
      <c r="E196" s="228">
        <f>E197</f>
        <v>700</v>
      </c>
    </row>
    <row r="197" spans="1:7" ht="46.5">
      <c r="A197" s="229" t="s">
        <v>250</v>
      </c>
      <c r="B197" s="237" t="s">
        <v>539</v>
      </c>
      <c r="C197" s="237" t="s">
        <v>254</v>
      </c>
      <c r="D197" s="237"/>
      <c r="E197" s="231">
        <f>E198</f>
        <v>700</v>
      </c>
    </row>
    <row r="198" spans="1:7" ht="23.25">
      <c r="A198" s="229" t="s">
        <v>214</v>
      </c>
      <c r="B198" s="237" t="s">
        <v>539</v>
      </c>
      <c r="C198" s="237" t="s">
        <v>254</v>
      </c>
      <c r="D198" s="237" t="s">
        <v>211</v>
      </c>
      <c r="E198" s="231">
        <v>700</v>
      </c>
    </row>
    <row r="199" spans="1:7" ht="90">
      <c r="A199" s="345" t="s">
        <v>602</v>
      </c>
      <c r="B199" s="346" t="s">
        <v>526</v>
      </c>
      <c r="C199" s="347"/>
      <c r="D199" s="347"/>
      <c r="E199" s="348">
        <f>E200+E202</f>
        <v>142800</v>
      </c>
      <c r="G199" s="344"/>
    </row>
    <row r="200" spans="1:7" ht="116.25">
      <c r="A200" s="349" t="s">
        <v>251</v>
      </c>
      <c r="B200" s="350" t="s">
        <v>526</v>
      </c>
      <c r="C200" s="351" t="s">
        <v>252</v>
      </c>
      <c r="D200" s="350"/>
      <c r="E200" s="352">
        <f>E201</f>
        <v>133125.35999999999</v>
      </c>
      <c r="G200" s="344"/>
    </row>
    <row r="201" spans="1:7" ht="23.25">
      <c r="A201" s="349" t="s">
        <v>253</v>
      </c>
      <c r="B201" s="350" t="s">
        <v>526</v>
      </c>
      <c r="C201" s="351" t="s">
        <v>252</v>
      </c>
      <c r="D201" s="350" t="s">
        <v>137</v>
      </c>
      <c r="E201" s="352">
        <v>133125.35999999999</v>
      </c>
      <c r="G201" s="344"/>
    </row>
    <row r="202" spans="1:7" ht="46.5">
      <c r="A202" s="349" t="s">
        <v>250</v>
      </c>
      <c r="B202" s="350" t="s">
        <v>526</v>
      </c>
      <c r="C202" s="351" t="s">
        <v>254</v>
      </c>
      <c r="D202" s="350"/>
      <c r="E202" s="352">
        <f>E203</f>
        <v>9674.64</v>
      </c>
      <c r="G202" s="344"/>
    </row>
    <row r="203" spans="1:7" ht="23.25">
      <c r="A203" s="349" t="s">
        <v>253</v>
      </c>
      <c r="B203" s="350" t="s">
        <v>526</v>
      </c>
      <c r="C203" s="351" t="s">
        <v>254</v>
      </c>
      <c r="D203" s="350" t="s">
        <v>137</v>
      </c>
      <c r="E203" s="352">
        <v>9674.64</v>
      </c>
      <c r="G203" s="344"/>
    </row>
    <row r="204" spans="1:7" ht="22.5">
      <c r="A204" s="226" t="s">
        <v>347</v>
      </c>
      <c r="B204" s="236" t="s">
        <v>348</v>
      </c>
      <c r="C204" s="236"/>
      <c r="D204" s="236"/>
      <c r="E204" s="228">
        <f>E205+E216+E212</f>
        <v>966178</v>
      </c>
    </row>
    <row r="205" spans="1:7" ht="45">
      <c r="A205" s="252" t="s">
        <v>349</v>
      </c>
      <c r="B205" s="292" t="s">
        <v>350</v>
      </c>
      <c r="C205" s="292"/>
      <c r="D205" s="292"/>
      <c r="E205" s="293">
        <f>E206+E209</f>
        <v>729878</v>
      </c>
    </row>
    <row r="206" spans="1:7" ht="45">
      <c r="A206" s="226" t="s">
        <v>351</v>
      </c>
      <c r="B206" s="292" t="s">
        <v>352</v>
      </c>
      <c r="C206" s="292"/>
      <c r="D206" s="292"/>
      <c r="E206" s="293">
        <f>E207</f>
        <v>29378</v>
      </c>
    </row>
    <row r="207" spans="1:7" ht="23.25">
      <c r="A207" s="229" t="s">
        <v>353</v>
      </c>
      <c r="B207" s="294" t="s">
        <v>352</v>
      </c>
      <c r="C207" s="294" t="s">
        <v>354</v>
      </c>
      <c r="D207" s="294"/>
      <c r="E207" s="295">
        <f>E208</f>
        <v>29378</v>
      </c>
    </row>
    <row r="208" spans="1:7" ht="46.5">
      <c r="A208" s="238" t="s">
        <v>355</v>
      </c>
      <c r="B208" s="294" t="s">
        <v>352</v>
      </c>
      <c r="C208" s="294" t="s">
        <v>354</v>
      </c>
      <c r="D208" s="294" t="s">
        <v>83</v>
      </c>
      <c r="E208" s="295">
        <v>29378</v>
      </c>
    </row>
    <row r="209" spans="1:5" ht="45">
      <c r="A209" s="296" t="s">
        <v>356</v>
      </c>
      <c r="B209" s="292" t="s">
        <v>357</v>
      </c>
      <c r="C209" s="292"/>
      <c r="D209" s="292"/>
      <c r="E209" s="293">
        <f>E210</f>
        <v>700500</v>
      </c>
    </row>
    <row r="210" spans="1:5" ht="23.25">
      <c r="A210" s="229" t="s">
        <v>353</v>
      </c>
      <c r="B210" s="294" t="s">
        <v>357</v>
      </c>
      <c r="C210" s="294" t="s">
        <v>354</v>
      </c>
      <c r="D210" s="294"/>
      <c r="E210" s="295">
        <f>E211</f>
        <v>700500</v>
      </c>
    </row>
    <row r="211" spans="1:5" ht="46.5">
      <c r="A211" s="238" t="s">
        <v>355</v>
      </c>
      <c r="B211" s="294" t="s">
        <v>357</v>
      </c>
      <c r="C211" s="294" t="s">
        <v>354</v>
      </c>
      <c r="D211" s="294" t="s">
        <v>83</v>
      </c>
      <c r="E211" s="295">
        <v>700500</v>
      </c>
    </row>
    <row r="212" spans="1:5" ht="45">
      <c r="A212" s="296" t="s">
        <v>588</v>
      </c>
      <c r="B212" s="292" t="s">
        <v>220</v>
      </c>
      <c r="C212" s="294"/>
      <c r="D212" s="294"/>
      <c r="E212" s="293">
        <f>E213</f>
        <v>231300</v>
      </c>
    </row>
    <row r="213" spans="1:5" ht="90">
      <c r="A213" s="226" t="s">
        <v>371</v>
      </c>
      <c r="B213" s="292" t="s">
        <v>589</v>
      </c>
      <c r="C213" s="294"/>
      <c r="D213" s="294"/>
      <c r="E213" s="293">
        <f>E214</f>
        <v>231300</v>
      </c>
    </row>
    <row r="214" spans="1:5" ht="23.25">
      <c r="A214" s="238" t="s">
        <v>359</v>
      </c>
      <c r="B214" s="294" t="s">
        <v>589</v>
      </c>
      <c r="C214" s="294" t="s">
        <v>267</v>
      </c>
      <c r="D214" s="294"/>
      <c r="E214" s="295">
        <f>E215</f>
        <v>231300</v>
      </c>
    </row>
    <row r="215" spans="1:5" ht="23.25">
      <c r="A215" s="238" t="s">
        <v>528</v>
      </c>
      <c r="B215" s="294" t="s">
        <v>589</v>
      </c>
      <c r="C215" s="294" t="s">
        <v>267</v>
      </c>
      <c r="D215" s="294" t="s">
        <v>206</v>
      </c>
      <c r="E215" s="295">
        <v>231300</v>
      </c>
    </row>
    <row r="216" spans="1:5" ht="22.5">
      <c r="A216" s="288" t="s">
        <v>84</v>
      </c>
      <c r="B216" s="277" t="s">
        <v>358</v>
      </c>
      <c r="C216" s="277"/>
      <c r="D216" s="277"/>
      <c r="E216" s="278">
        <f>E217</f>
        <v>5000</v>
      </c>
    </row>
    <row r="217" spans="1:5" ht="45">
      <c r="A217" s="288" t="s">
        <v>479</v>
      </c>
      <c r="B217" s="277" t="s">
        <v>478</v>
      </c>
      <c r="C217" s="277"/>
      <c r="D217" s="277"/>
      <c r="E217" s="278">
        <f>E218</f>
        <v>5000</v>
      </c>
    </row>
    <row r="218" spans="1:5" ht="23.25">
      <c r="A218" s="229" t="s">
        <v>359</v>
      </c>
      <c r="B218" s="234" t="s">
        <v>478</v>
      </c>
      <c r="C218" s="234" t="s">
        <v>267</v>
      </c>
      <c r="D218" s="234"/>
      <c r="E218" s="235">
        <f>E219</f>
        <v>5000</v>
      </c>
    </row>
    <row r="219" spans="1:5" ht="23.25">
      <c r="A219" s="239" t="s">
        <v>360</v>
      </c>
      <c r="B219" s="234" t="s">
        <v>478</v>
      </c>
      <c r="C219" s="234" t="s">
        <v>267</v>
      </c>
      <c r="D219" s="234" t="s">
        <v>85</v>
      </c>
      <c r="E219" s="235">
        <v>5000</v>
      </c>
    </row>
    <row r="220" spans="1:5" ht="22.5">
      <c r="A220" s="250" t="s">
        <v>401</v>
      </c>
      <c r="B220" s="250"/>
      <c r="C220" s="250"/>
      <c r="D220" s="250"/>
      <c r="E220" s="253">
        <f>E14+E21+E191</f>
        <v>7179663.9900000002</v>
      </c>
    </row>
    <row r="223" spans="1:5" ht="55.5" customHeight="1">
      <c r="A223" s="241" t="s">
        <v>189</v>
      </c>
      <c r="E223" s="251" t="s">
        <v>190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0" customWidth="1"/>
    <col min="2" max="2" width="14.7109375" style="100" customWidth="1"/>
    <col min="3" max="3" width="12.85546875" style="100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1" bestFit="1" customWidth="1"/>
    <col min="8" max="9" width="15.42578125" style="101" bestFit="1" customWidth="1"/>
    <col min="10" max="16384" width="9.140625" style="101"/>
  </cols>
  <sheetData>
    <row r="1" spans="1:9">
      <c r="D1" s="18" t="s">
        <v>142</v>
      </c>
    </row>
    <row r="2" spans="1:9">
      <c r="D2" s="18" t="s">
        <v>110</v>
      </c>
    </row>
    <row r="3" spans="1:9">
      <c r="D3" s="5" t="s">
        <v>191</v>
      </c>
    </row>
    <row r="4" spans="1:9">
      <c r="D4" s="18" t="s">
        <v>210</v>
      </c>
    </row>
    <row r="6" spans="1:9" ht="15.75" customHeight="1">
      <c r="A6" s="376" t="s">
        <v>107</v>
      </c>
      <c r="B6" s="376"/>
      <c r="C6" s="376"/>
      <c r="D6" s="376"/>
      <c r="E6" s="376"/>
      <c r="F6" s="376"/>
    </row>
    <row r="7" spans="1:9" ht="32.25" customHeight="1">
      <c r="A7" s="376" t="s">
        <v>148</v>
      </c>
      <c r="B7" s="376"/>
      <c r="C7" s="376"/>
      <c r="D7" s="376"/>
      <c r="E7" s="376"/>
      <c r="F7" s="376"/>
    </row>
    <row r="8" spans="1:9" ht="15.75" customHeight="1">
      <c r="A8" s="376" t="s">
        <v>218</v>
      </c>
      <c r="B8" s="376"/>
      <c r="C8" s="376"/>
      <c r="D8" s="376"/>
      <c r="E8" s="376"/>
      <c r="F8" s="376"/>
    </row>
    <row r="9" spans="1:9">
      <c r="A9" s="102"/>
    </row>
    <row r="10" spans="1:9">
      <c r="A10" s="103" t="s">
        <v>73</v>
      </c>
      <c r="B10" s="103" t="s">
        <v>73</v>
      </c>
      <c r="C10" s="103" t="s">
        <v>73</v>
      </c>
      <c r="D10" s="104" t="s">
        <v>73</v>
      </c>
      <c r="E10" s="103"/>
      <c r="F10" s="103" t="s">
        <v>135</v>
      </c>
    </row>
    <row r="11" spans="1:9">
      <c r="A11" s="377" t="s">
        <v>74</v>
      </c>
      <c r="B11" s="377" t="s">
        <v>108</v>
      </c>
      <c r="C11" s="377" t="s">
        <v>109</v>
      </c>
      <c r="D11" s="378" t="s">
        <v>75</v>
      </c>
      <c r="E11" s="377" t="s">
        <v>3</v>
      </c>
      <c r="F11" s="377"/>
    </row>
    <row r="12" spans="1:9">
      <c r="A12" s="377"/>
      <c r="B12" s="377"/>
      <c r="C12" s="377"/>
      <c r="D12" s="378"/>
      <c r="E12" s="154" t="s">
        <v>188</v>
      </c>
      <c r="F12" s="154" t="s">
        <v>215</v>
      </c>
    </row>
    <row r="13" spans="1:9" ht="63">
      <c r="A13" s="28" t="s">
        <v>136</v>
      </c>
      <c r="B13" s="116">
        <v>6035118</v>
      </c>
      <c r="C13" s="116"/>
      <c r="D13" s="117"/>
      <c r="E13" s="118">
        <f>E15+E17</f>
        <v>39700</v>
      </c>
      <c r="F13" s="118">
        <f>F15+F17</f>
        <v>39800</v>
      </c>
      <c r="G13" s="106"/>
      <c r="H13" s="119"/>
      <c r="I13" s="119"/>
    </row>
    <row r="14" spans="1:9" ht="31.5" customHeight="1">
      <c r="A14" s="45" t="s">
        <v>111</v>
      </c>
      <c r="B14" s="44">
        <v>6035118</v>
      </c>
      <c r="C14" s="44">
        <v>121</v>
      </c>
      <c r="D14" s="120"/>
      <c r="E14" s="121">
        <f>E15</f>
        <v>37000</v>
      </c>
      <c r="F14" s="121">
        <f>F15</f>
        <v>37000</v>
      </c>
      <c r="G14" s="106"/>
      <c r="H14" s="122"/>
      <c r="I14" s="122"/>
    </row>
    <row r="15" spans="1:9">
      <c r="A15" s="45" t="s">
        <v>138</v>
      </c>
      <c r="B15" s="44">
        <v>6035118</v>
      </c>
      <c r="C15" s="44">
        <v>121</v>
      </c>
      <c r="D15" s="120" t="s">
        <v>137</v>
      </c>
      <c r="E15" s="121">
        <v>37000</v>
      </c>
      <c r="F15" s="121">
        <v>37000</v>
      </c>
      <c r="G15" s="106"/>
      <c r="H15" s="119"/>
      <c r="I15" s="119"/>
    </row>
    <row r="16" spans="1:9" ht="47.25">
      <c r="A16" s="45" t="s">
        <v>112</v>
      </c>
      <c r="B16" s="44">
        <v>6035118</v>
      </c>
      <c r="C16" s="44">
        <v>244</v>
      </c>
      <c r="D16" s="120"/>
      <c r="E16" s="27">
        <v>2200</v>
      </c>
      <c r="F16" s="27">
        <f>F17</f>
        <v>2800</v>
      </c>
      <c r="G16" s="106"/>
      <c r="H16" s="119"/>
      <c r="I16" s="119"/>
    </row>
    <row r="17" spans="1:9">
      <c r="A17" s="45" t="s">
        <v>138</v>
      </c>
      <c r="B17" s="44">
        <v>6035118</v>
      </c>
      <c r="C17" s="44">
        <v>244</v>
      </c>
      <c r="D17" s="120" t="s">
        <v>137</v>
      </c>
      <c r="E17" s="27">
        <v>2700</v>
      </c>
      <c r="F17" s="27">
        <v>2800</v>
      </c>
      <c r="G17" s="106"/>
      <c r="H17" s="119"/>
      <c r="I17" s="119"/>
    </row>
    <row r="18" spans="1:9" ht="31.5">
      <c r="A18" s="69" t="s">
        <v>121</v>
      </c>
      <c r="B18" s="123">
        <v>7707001</v>
      </c>
      <c r="C18" s="123"/>
      <c r="D18" s="124"/>
      <c r="E18" s="118">
        <f>E19</f>
        <v>3000</v>
      </c>
      <c r="F18" s="118">
        <f>F19</f>
        <v>3000</v>
      </c>
      <c r="G18" s="106"/>
      <c r="H18" s="119"/>
      <c r="I18" s="119"/>
    </row>
    <row r="19" spans="1:9">
      <c r="A19" s="45" t="s">
        <v>122</v>
      </c>
      <c r="B19" s="46">
        <v>7707001</v>
      </c>
      <c r="C19" s="46">
        <v>870</v>
      </c>
      <c r="D19" s="125"/>
      <c r="E19" s="121">
        <f>E20</f>
        <v>3000</v>
      </c>
      <c r="F19" s="121">
        <f>F20</f>
        <v>3000</v>
      </c>
      <c r="G19" s="106"/>
      <c r="H19" s="119"/>
      <c r="I19" s="119"/>
    </row>
    <row r="20" spans="1:9">
      <c r="A20" s="45" t="s">
        <v>84</v>
      </c>
      <c r="B20" s="46">
        <v>7707001</v>
      </c>
      <c r="C20" s="46">
        <v>870</v>
      </c>
      <c r="D20" s="125" t="s">
        <v>85</v>
      </c>
      <c r="E20" s="121">
        <v>3000</v>
      </c>
      <c r="F20" s="121">
        <v>3000</v>
      </c>
      <c r="G20" s="106"/>
      <c r="H20" s="119"/>
      <c r="I20" s="119"/>
    </row>
    <row r="21" spans="1:9">
      <c r="A21" s="69" t="s">
        <v>113</v>
      </c>
      <c r="B21" s="123">
        <v>7707003</v>
      </c>
      <c r="C21" s="123"/>
      <c r="D21" s="124"/>
      <c r="E21" s="118">
        <f>E22+E24</f>
        <v>262000</v>
      </c>
      <c r="F21" s="118">
        <f>F22+F24</f>
        <v>263000</v>
      </c>
      <c r="G21" s="106"/>
      <c r="H21" s="122"/>
      <c r="I21" s="122"/>
    </row>
    <row r="22" spans="1:9" ht="34.5" customHeight="1">
      <c r="A22" s="45" t="s">
        <v>111</v>
      </c>
      <c r="B22" s="46">
        <v>7707003</v>
      </c>
      <c r="C22" s="46">
        <v>121</v>
      </c>
      <c r="D22" s="125"/>
      <c r="E22" s="121">
        <f>E23</f>
        <v>260000</v>
      </c>
      <c r="F22" s="121">
        <f>F23</f>
        <v>260000</v>
      </c>
      <c r="G22" s="106"/>
      <c r="H22" s="119"/>
      <c r="I22" s="119"/>
    </row>
    <row r="23" spans="1:9" ht="47.25">
      <c r="A23" s="45" t="s">
        <v>114</v>
      </c>
      <c r="B23" s="46">
        <v>7707003</v>
      </c>
      <c r="C23" s="46">
        <v>121</v>
      </c>
      <c r="D23" s="125" t="s">
        <v>79</v>
      </c>
      <c r="E23" s="121">
        <v>260000</v>
      </c>
      <c r="F23" s="121">
        <v>260000</v>
      </c>
      <c r="G23" s="106"/>
      <c r="H23" s="119"/>
      <c r="I23" s="119"/>
    </row>
    <row r="24" spans="1:9" ht="63">
      <c r="A24" s="45" t="s">
        <v>80</v>
      </c>
      <c r="B24" s="46">
        <v>7707003</v>
      </c>
      <c r="C24" s="46">
        <v>122</v>
      </c>
      <c r="D24" s="125" t="s">
        <v>79</v>
      </c>
      <c r="E24" s="121">
        <v>2000</v>
      </c>
      <c r="F24" s="121">
        <v>3000</v>
      </c>
      <c r="G24" s="106"/>
      <c r="H24" s="119"/>
      <c r="I24" s="119"/>
    </row>
    <row r="25" spans="1:9">
      <c r="A25" s="69" t="s">
        <v>115</v>
      </c>
      <c r="B25" s="123">
        <v>7707004</v>
      </c>
      <c r="C25" s="123"/>
      <c r="D25" s="124"/>
      <c r="E25" s="118">
        <f>E26+E29+E31+E33+E36</f>
        <v>1599100</v>
      </c>
      <c r="F25" s="118">
        <f>F26+F29+F31+F33+F36</f>
        <v>1646000</v>
      </c>
      <c r="G25" s="106"/>
      <c r="H25" s="106"/>
      <c r="I25" s="106"/>
    </row>
    <row r="26" spans="1:9" ht="57.75" customHeight="1">
      <c r="A26" s="45" t="s">
        <v>111</v>
      </c>
      <c r="B26" s="46">
        <v>7707004</v>
      </c>
      <c r="C26" s="46">
        <v>121</v>
      </c>
      <c r="D26" s="125"/>
      <c r="E26" s="121">
        <f>E27+E28</f>
        <v>1380000</v>
      </c>
      <c r="F26" s="121">
        <f>F27+F28</f>
        <v>1380000</v>
      </c>
      <c r="G26" s="106"/>
      <c r="H26" s="122"/>
      <c r="I26" s="122"/>
    </row>
    <row r="27" spans="1:9" ht="63">
      <c r="A27" s="45" t="s">
        <v>80</v>
      </c>
      <c r="B27" s="46">
        <v>7707004</v>
      </c>
      <c r="C27" s="46">
        <v>121</v>
      </c>
      <c r="D27" s="125" t="s">
        <v>81</v>
      </c>
      <c r="E27" s="121">
        <v>1380000</v>
      </c>
      <c r="F27" s="121">
        <v>1380000</v>
      </c>
    </row>
    <row r="28" spans="1:9">
      <c r="A28" s="43" t="s">
        <v>90</v>
      </c>
      <c r="B28" s="46">
        <v>7707004</v>
      </c>
      <c r="C28" s="46">
        <v>121</v>
      </c>
      <c r="D28" s="125" t="s">
        <v>91</v>
      </c>
      <c r="E28" s="121"/>
      <c r="F28" s="121"/>
    </row>
    <row r="29" spans="1:9" ht="35.25" customHeight="1">
      <c r="A29" s="45" t="s">
        <v>116</v>
      </c>
      <c r="B29" s="46">
        <v>7707004</v>
      </c>
      <c r="C29" s="46">
        <v>122</v>
      </c>
      <c r="D29" s="125"/>
      <c r="E29" s="121">
        <f>E30</f>
        <v>2000</v>
      </c>
      <c r="F29" s="121">
        <f>F30</f>
        <v>3000</v>
      </c>
    </row>
    <row r="30" spans="1:9" ht="63">
      <c r="A30" s="45" t="s">
        <v>80</v>
      </c>
      <c r="B30" s="46">
        <v>7707004</v>
      </c>
      <c r="C30" s="46">
        <v>122</v>
      </c>
      <c r="D30" s="125" t="s">
        <v>81</v>
      </c>
      <c r="E30" s="121">
        <v>2000</v>
      </c>
      <c r="F30" s="121">
        <v>3000</v>
      </c>
    </row>
    <row r="31" spans="1:9" ht="31.5">
      <c r="A31" s="45" t="s">
        <v>117</v>
      </c>
      <c r="B31" s="46">
        <v>7707004</v>
      </c>
      <c r="C31" s="46">
        <v>242</v>
      </c>
      <c r="D31" s="125"/>
      <c r="E31" s="121">
        <f>E32</f>
        <v>67800</v>
      </c>
      <c r="F31" s="121">
        <f>F32</f>
        <v>111700</v>
      </c>
    </row>
    <row r="32" spans="1:9" ht="63">
      <c r="A32" s="45" t="s">
        <v>80</v>
      </c>
      <c r="B32" s="46">
        <v>7707004</v>
      </c>
      <c r="C32" s="46">
        <v>242</v>
      </c>
      <c r="D32" s="125" t="s">
        <v>81</v>
      </c>
      <c r="E32" s="121">
        <v>67800</v>
      </c>
      <c r="F32" s="121">
        <v>111700</v>
      </c>
    </row>
    <row r="33" spans="1:6" ht="47.25">
      <c r="A33" s="45" t="s">
        <v>112</v>
      </c>
      <c r="B33" s="46">
        <v>7707004</v>
      </c>
      <c r="C33" s="46">
        <v>244</v>
      </c>
      <c r="D33" s="125"/>
      <c r="E33" s="121">
        <f>E34+E35</f>
        <v>147300</v>
      </c>
      <c r="F33" s="121">
        <f>F34+F35</f>
        <v>149300</v>
      </c>
    </row>
    <row r="34" spans="1:6" ht="63">
      <c r="A34" s="45" t="s">
        <v>80</v>
      </c>
      <c r="B34" s="46">
        <v>7707004</v>
      </c>
      <c r="C34" s="46">
        <v>244</v>
      </c>
      <c r="D34" s="125" t="s">
        <v>81</v>
      </c>
      <c r="E34" s="121">
        <v>137300</v>
      </c>
      <c r="F34" s="121">
        <v>139300</v>
      </c>
    </row>
    <row r="35" spans="1:6" ht="47.25">
      <c r="A35" s="45" t="s">
        <v>112</v>
      </c>
      <c r="B35" s="46">
        <v>7707004</v>
      </c>
      <c r="C35" s="46">
        <v>244</v>
      </c>
      <c r="D35" s="125" t="s">
        <v>89</v>
      </c>
      <c r="E35" s="121">
        <v>10000</v>
      </c>
      <c r="F35" s="121">
        <v>10000</v>
      </c>
    </row>
    <row r="36" spans="1:6">
      <c r="A36" s="45" t="s">
        <v>119</v>
      </c>
      <c r="B36" s="46">
        <v>7707004</v>
      </c>
      <c r="C36" s="46">
        <v>852</v>
      </c>
      <c r="D36" s="125"/>
      <c r="E36" s="121">
        <f>E37</f>
        <v>2000</v>
      </c>
      <c r="F36" s="121">
        <f>F37</f>
        <v>2000</v>
      </c>
    </row>
    <row r="37" spans="1:6" ht="63">
      <c r="A37" s="45" t="s">
        <v>80</v>
      </c>
      <c r="B37" s="46">
        <v>7707004</v>
      </c>
      <c r="C37" s="46">
        <v>852</v>
      </c>
      <c r="D37" s="125" t="s">
        <v>81</v>
      </c>
      <c r="E37" s="121">
        <v>2000</v>
      </c>
      <c r="F37" s="121">
        <v>2000</v>
      </c>
    </row>
    <row r="38" spans="1:6" ht="31.5">
      <c r="A38" s="69" t="s">
        <v>118</v>
      </c>
      <c r="B38" s="123">
        <v>7707013</v>
      </c>
      <c r="C38" s="123"/>
      <c r="D38" s="124"/>
      <c r="E38" s="118">
        <f>E39</f>
        <v>9000</v>
      </c>
      <c r="F38" s="118">
        <f>F39</f>
        <v>9000</v>
      </c>
    </row>
    <row r="39" spans="1:6">
      <c r="A39" s="45" t="s">
        <v>22</v>
      </c>
      <c r="B39" s="46">
        <v>7707013</v>
      </c>
      <c r="C39" s="46">
        <v>540</v>
      </c>
      <c r="D39" s="125"/>
      <c r="E39" s="121">
        <f>E40</f>
        <v>9000</v>
      </c>
      <c r="F39" s="121">
        <f>F40</f>
        <v>9000</v>
      </c>
    </row>
    <row r="40" spans="1:6" ht="47.25">
      <c r="A40" s="45" t="s">
        <v>82</v>
      </c>
      <c r="B40" s="46">
        <v>7707013</v>
      </c>
      <c r="C40" s="46">
        <v>540</v>
      </c>
      <c r="D40" s="125" t="s">
        <v>83</v>
      </c>
      <c r="E40" s="121">
        <v>9000</v>
      </c>
      <c r="F40" s="121">
        <v>9000</v>
      </c>
    </row>
    <row r="41" spans="1:6" ht="47.25">
      <c r="A41" s="34" t="s">
        <v>183</v>
      </c>
      <c r="B41" s="36">
        <v>7707801</v>
      </c>
      <c r="C41" s="123"/>
      <c r="D41" s="124"/>
      <c r="E41" s="118">
        <f>E42+E44+E46+E48</f>
        <v>208000</v>
      </c>
      <c r="F41" s="118">
        <f>F42+F44+F46+F48</f>
        <v>208000</v>
      </c>
    </row>
    <row r="42" spans="1:6" ht="31.5">
      <c r="A42" s="45" t="s">
        <v>120</v>
      </c>
      <c r="B42" s="38">
        <v>7707801</v>
      </c>
      <c r="C42" s="46">
        <v>111</v>
      </c>
      <c r="D42" s="125"/>
      <c r="E42" s="121">
        <f>E43</f>
        <v>195000</v>
      </c>
      <c r="F42" s="121">
        <f>F43</f>
        <v>195000</v>
      </c>
    </row>
    <row r="43" spans="1:6">
      <c r="A43" s="45" t="s">
        <v>102</v>
      </c>
      <c r="B43" s="38">
        <v>7707801</v>
      </c>
      <c r="C43" s="46">
        <v>111</v>
      </c>
      <c r="D43" s="125" t="s">
        <v>103</v>
      </c>
      <c r="E43" s="121">
        <v>195000</v>
      </c>
      <c r="F43" s="121">
        <v>195000</v>
      </c>
    </row>
    <row r="44" spans="1:6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39">
        <v>1000</v>
      </c>
    </row>
    <row r="45" spans="1:6">
      <c r="A45" s="45" t="s">
        <v>102</v>
      </c>
      <c r="B45" s="38">
        <v>7707801</v>
      </c>
      <c r="C45" s="46">
        <v>242</v>
      </c>
      <c r="D45" s="125" t="s">
        <v>103</v>
      </c>
      <c r="E45" s="121"/>
      <c r="F45" s="121"/>
    </row>
    <row r="46" spans="1:6" ht="47.25">
      <c r="A46" s="45" t="s">
        <v>112</v>
      </c>
      <c r="B46" s="38">
        <v>7707801</v>
      </c>
      <c r="C46" s="46">
        <v>244</v>
      </c>
      <c r="D46" s="125"/>
      <c r="E46" s="121">
        <f>E47</f>
        <v>12000</v>
      </c>
      <c r="F46" s="121">
        <f>F47</f>
        <v>12000</v>
      </c>
    </row>
    <row r="47" spans="1:6">
      <c r="A47" s="45" t="s">
        <v>102</v>
      </c>
      <c r="B47" s="38">
        <v>7707801</v>
      </c>
      <c r="C47" s="46">
        <v>244</v>
      </c>
      <c r="D47" s="125" t="s">
        <v>103</v>
      </c>
      <c r="E47" s="121">
        <v>12000</v>
      </c>
      <c r="F47" s="121">
        <v>12000</v>
      </c>
    </row>
    <row r="48" spans="1:6">
      <c r="A48" s="45" t="s">
        <v>119</v>
      </c>
      <c r="B48" s="38">
        <v>7707801</v>
      </c>
      <c r="C48" s="46">
        <v>852</v>
      </c>
      <c r="D48" s="125"/>
      <c r="E48" s="121">
        <f>E49</f>
        <v>0</v>
      </c>
      <c r="F48" s="121">
        <f>F49</f>
        <v>0</v>
      </c>
    </row>
    <row r="49" spans="1:6">
      <c r="A49" s="45" t="s">
        <v>102</v>
      </c>
      <c r="B49" s="38">
        <v>7707801</v>
      </c>
      <c r="C49" s="46">
        <v>852</v>
      </c>
      <c r="D49" s="125" t="s">
        <v>103</v>
      </c>
      <c r="E49" s="121"/>
      <c r="F49" s="121"/>
    </row>
    <row r="50" spans="1:6" ht="47.25">
      <c r="A50" s="34" t="s">
        <v>181</v>
      </c>
      <c r="B50" s="36">
        <v>7707802</v>
      </c>
      <c r="C50" s="46"/>
      <c r="D50" s="125"/>
      <c r="E50" s="118">
        <f>E51+E54</f>
        <v>132000</v>
      </c>
      <c r="F50" s="118">
        <f>F51+F54</f>
        <v>132000</v>
      </c>
    </row>
    <row r="51" spans="1:6" ht="31.5">
      <c r="A51" s="31" t="s">
        <v>120</v>
      </c>
      <c r="B51" s="36">
        <v>7707802</v>
      </c>
      <c r="C51" s="46">
        <v>111</v>
      </c>
      <c r="D51" s="125"/>
      <c r="E51" s="121">
        <f>E52</f>
        <v>130000</v>
      </c>
      <c r="F51" s="121">
        <f>F52</f>
        <v>130000</v>
      </c>
    </row>
    <row r="52" spans="1:6">
      <c r="A52" s="31" t="s">
        <v>182</v>
      </c>
      <c r="B52" s="36">
        <v>7707802</v>
      </c>
      <c r="C52" s="46">
        <v>111</v>
      </c>
      <c r="D52" s="125" t="s">
        <v>103</v>
      </c>
      <c r="E52" s="121">
        <v>130000</v>
      </c>
      <c r="F52" s="121">
        <v>130000</v>
      </c>
    </row>
    <row r="53" spans="1:6" ht="47.25">
      <c r="A53" s="31" t="s">
        <v>112</v>
      </c>
      <c r="B53" s="36">
        <v>7707802</v>
      </c>
      <c r="C53" s="46">
        <v>244</v>
      </c>
      <c r="D53" s="125"/>
      <c r="E53" s="121">
        <f>E54</f>
        <v>2000</v>
      </c>
      <c r="F53" s="121">
        <f>F54</f>
        <v>2000</v>
      </c>
    </row>
    <row r="54" spans="1:6">
      <c r="A54" s="31" t="s">
        <v>182</v>
      </c>
      <c r="B54" s="36">
        <v>7707802</v>
      </c>
      <c r="C54" s="46">
        <v>244</v>
      </c>
      <c r="D54" s="125" t="s">
        <v>103</v>
      </c>
      <c r="E54" s="121">
        <v>2000</v>
      </c>
      <c r="F54" s="121">
        <v>2000</v>
      </c>
    </row>
    <row r="55" spans="1:6" ht="47.25">
      <c r="A55" s="69" t="s">
        <v>123</v>
      </c>
      <c r="B55" s="123">
        <v>7707032</v>
      </c>
      <c r="C55" s="123"/>
      <c r="D55" s="124"/>
      <c r="E55" s="118">
        <f>E56</f>
        <v>21000</v>
      </c>
      <c r="F55" s="118">
        <f>F56</f>
        <v>48000</v>
      </c>
    </row>
    <row r="56" spans="1:6" ht="47.25">
      <c r="A56" s="45" t="s">
        <v>112</v>
      </c>
      <c r="B56" s="46">
        <v>7707032</v>
      </c>
      <c r="C56" s="46">
        <v>244</v>
      </c>
      <c r="D56" s="125"/>
      <c r="E56" s="121">
        <f>E57</f>
        <v>21000</v>
      </c>
      <c r="F56" s="121">
        <f>F57</f>
        <v>48000</v>
      </c>
    </row>
    <row r="57" spans="1:6" ht="47.25">
      <c r="A57" s="45" t="s">
        <v>88</v>
      </c>
      <c r="B57" s="46">
        <v>7707032</v>
      </c>
      <c r="C57" s="46">
        <v>244</v>
      </c>
      <c r="D57" s="125" t="s">
        <v>91</v>
      </c>
      <c r="E57" s="121">
        <v>21000</v>
      </c>
      <c r="F57" s="121">
        <v>48000</v>
      </c>
    </row>
    <row r="58" spans="1:6" ht="47.25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5">
      <c r="A61" s="69" t="s">
        <v>124</v>
      </c>
      <c r="B61" s="123">
        <v>7707501</v>
      </c>
      <c r="C61" s="123"/>
      <c r="D61" s="124"/>
      <c r="E61" s="118">
        <f>E62</f>
        <v>5000</v>
      </c>
      <c r="F61" s="118">
        <f>F62</f>
        <v>5000</v>
      </c>
    </row>
    <row r="62" spans="1:6" ht="47.25">
      <c r="A62" s="45" t="s">
        <v>112</v>
      </c>
      <c r="B62" s="46">
        <v>7707501</v>
      </c>
      <c r="C62" s="46">
        <v>244</v>
      </c>
      <c r="D62" s="125"/>
      <c r="E62" s="121">
        <f>E63</f>
        <v>5000</v>
      </c>
      <c r="F62" s="121">
        <f>F63</f>
        <v>5000</v>
      </c>
    </row>
    <row r="63" spans="1:6">
      <c r="A63" s="45" t="s">
        <v>105</v>
      </c>
      <c r="B63" s="46">
        <v>7707501</v>
      </c>
      <c r="C63" s="46">
        <v>244</v>
      </c>
      <c r="D63" s="125" t="s">
        <v>106</v>
      </c>
      <c r="E63" s="121">
        <v>5000</v>
      </c>
      <c r="F63" s="121">
        <v>5000</v>
      </c>
    </row>
    <row r="64" spans="1:6" ht="31.5">
      <c r="A64" s="126" t="s">
        <v>127</v>
      </c>
      <c r="B64" s="116">
        <v>7707502</v>
      </c>
      <c r="C64" s="123"/>
      <c r="D64" s="124"/>
      <c r="E64" s="118">
        <f>E65+E67</f>
        <v>160800</v>
      </c>
      <c r="F64" s="118">
        <f>F65+F67</f>
        <v>170000</v>
      </c>
    </row>
    <row r="65" spans="1:6" ht="47.25">
      <c r="A65" s="45" t="s">
        <v>112</v>
      </c>
      <c r="B65" s="46">
        <v>7707502</v>
      </c>
      <c r="C65" s="46">
        <v>244</v>
      </c>
      <c r="D65" s="125"/>
      <c r="E65" s="121">
        <f>E66</f>
        <v>150800</v>
      </c>
      <c r="F65" s="121">
        <f>F66</f>
        <v>125000</v>
      </c>
    </row>
    <row r="66" spans="1:6">
      <c r="A66" s="45" t="s">
        <v>94</v>
      </c>
      <c r="B66" s="46">
        <v>7707502</v>
      </c>
      <c r="C66" s="46">
        <v>244</v>
      </c>
      <c r="D66" s="125" t="s">
        <v>95</v>
      </c>
      <c r="E66" s="121">
        <v>150800</v>
      </c>
      <c r="F66" s="121">
        <v>125000</v>
      </c>
    </row>
    <row r="67" spans="1:6" ht="47.25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5">
      <c r="A69" s="105" t="s">
        <v>198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5">
      <c r="A72" s="105" t="s">
        <v>199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5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111" customFormat="1" ht="31.5">
      <c r="A78" s="107" t="s">
        <v>202</v>
      </c>
      <c r="B78" s="108">
        <v>7708022</v>
      </c>
      <c r="C78" s="108"/>
      <c r="D78" s="109"/>
      <c r="E78" s="110">
        <f>E79</f>
        <v>30000</v>
      </c>
      <c r="F78" s="110">
        <f>F79</f>
        <v>30000</v>
      </c>
    </row>
    <row r="79" spans="1:6" ht="34.5" customHeight="1">
      <c r="A79" s="112" t="s">
        <v>201</v>
      </c>
      <c r="B79" s="113">
        <v>7708022</v>
      </c>
      <c r="C79" s="113">
        <v>321</v>
      </c>
      <c r="D79" s="114"/>
      <c r="E79" s="115">
        <f>E80</f>
        <v>30000</v>
      </c>
      <c r="F79" s="115">
        <f>F80</f>
        <v>30000</v>
      </c>
    </row>
    <row r="80" spans="1:6">
      <c r="A80" s="112" t="s">
        <v>197</v>
      </c>
      <c r="B80" s="113">
        <v>7708022</v>
      </c>
      <c r="C80" s="113">
        <v>321</v>
      </c>
      <c r="D80" s="114" t="s">
        <v>200</v>
      </c>
      <c r="E80" s="115">
        <v>30000</v>
      </c>
      <c r="F80" s="115">
        <v>30000</v>
      </c>
    </row>
    <row r="81" spans="1:6" ht="31.5">
      <c r="A81" s="34" t="s">
        <v>205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208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209</v>
      </c>
      <c r="B83" s="38">
        <v>7709006</v>
      </c>
      <c r="C83" s="38">
        <v>880</v>
      </c>
      <c r="D83" s="37" t="s">
        <v>206</v>
      </c>
      <c r="E83" s="40">
        <v>95000</v>
      </c>
      <c r="F83" s="40">
        <v>0</v>
      </c>
    </row>
    <row r="84" spans="1:6" ht="72">
      <c r="A84" s="138" t="s">
        <v>213</v>
      </c>
      <c r="B84" s="36" t="s">
        <v>212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112</v>
      </c>
      <c r="B85" s="38" t="s">
        <v>212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204</v>
      </c>
      <c r="B86" s="38" t="s">
        <v>212</v>
      </c>
      <c r="C86" s="38">
        <v>244</v>
      </c>
      <c r="D86" s="37" t="s">
        <v>211</v>
      </c>
      <c r="E86" s="40">
        <v>700</v>
      </c>
      <c r="F86" s="40">
        <v>700</v>
      </c>
    </row>
    <row r="87" spans="1:6">
      <c r="A87" s="69" t="s">
        <v>104</v>
      </c>
      <c r="B87" s="123"/>
      <c r="C87" s="123"/>
      <c r="D87" s="124"/>
      <c r="E87" s="118">
        <f>E13+E18+E21+E25+E38+E41+E50+E55+E58+E61+E64+E69+E72+E75+E78+E81+E84</f>
        <v>2606100</v>
      </c>
      <c r="F87" s="118">
        <f>F13+F18+F21+F25+F38+F41+F50+F55+F58+F61+F64+F69+F72+F75+F78+F84</f>
        <v>2613300</v>
      </c>
    </row>
    <row r="88" spans="1:6">
      <c r="E88" s="127"/>
      <c r="F88" s="128"/>
    </row>
    <row r="89" spans="1:6" ht="18.75">
      <c r="A89" s="1" t="s">
        <v>189</v>
      </c>
      <c r="E89" s="1"/>
      <c r="F89" s="2" t="s">
        <v>194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opLeftCell="A196" workbookViewId="0">
      <selection activeCell="A10" sqref="A10"/>
    </sheetView>
  </sheetViews>
  <sheetFormatPr defaultRowHeight="15.75"/>
  <cols>
    <col min="1" max="1" width="48.85546875" style="240" customWidth="1"/>
    <col min="2" max="2" width="16.140625" style="240" customWidth="1"/>
    <col min="3" max="3" width="17" style="240" customWidth="1"/>
    <col min="4" max="4" width="13.28515625" style="19" customWidth="1"/>
    <col min="5" max="5" width="19.85546875" style="101" hidden="1" customWidth="1"/>
    <col min="6" max="7" width="19.85546875" style="101" customWidth="1"/>
  </cols>
  <sheetData>
    <row r="1" spans="1:7">
      <c r="D1" s="325" t="s">
        <v>549</v>
      </c>
      <c r="E1" s="325" t="s">
        <v>548</v>
      </c>
      <c r="F1" s="325"/>
    </row>
    <row r="2" spans="1:7">
      <c r="A2" s="380" t="s">
        <v>604</v>
      </c>
      <c r="B2" s="380"/>
      <c r="C2" s="380"/>
      <c r="D2" s="380"/>
      <c r="E2" s="380"/>
      <c r="F2" s="380"/>
      <c r="G2" s="380"/>
    </row>
    <row r="3" spans="1:7">
      <c r="A3" s="379" t="s">
        <v>544</v>
      </c>
      <c r="B3" s="379"/>
      <c r="C3" s="379"/>
      <c r="D3" s="379"/>
      <c r="E3" s="379"/>
      <c r="F3" s="379"/>
      <c r="G3" s="379"/>
    </row>
    <row r="4" spans="1:7">
      <c r="A4" s="379" t="s">
        <v>577</v>
      </c>
      <c r="B4" s="379"/>
      <c r="C4" s="379"/>
      <c r="D4" s="379"/>
      <c r="E4" s="379"/>
      <c r="F4" s="379"/>
      <c r="G4" s="379"/>
    </row>
    <row r="5" spans="1:7">
      <c r="D5" s="18"/>
    </row>
    <row r="6" spans="1:7" ht="15.75" customHeight="1">
      <c r="A6" s="376" t="s">
        <v>107</v>
      </c>
      <c r="B6" s="364"/>
      <c r="C6" s="364"/>
      <c r="D6" s="364"/>
      <c r="E6" s="364"/>
      <c r="F6" s="364"/>
      <c r="G6" s="364"/>
    </row>
    <row r="7" spans="1:7" ht="33" customHeight="1">
      <c r="A7" s="376" t="s">
        <v>516</v>
      </c>
      <c r="B7" s="376"/>
      <c r="C7" s="376"/>
      <c r="D7" s="376"/>
      <c r="E7" s="376"/>
      <c r="F7" s="376"/>
      <c r="G7" s="376"/>
    </row>
    <row r="8" spans="1:7" ht="15.75" customHeight="1">
      <c r="A8" s="382" t="s">
        <v>585</v>
      </c>
      <c r="B8" s="382"/>
      <c r="C8" s="382"/>
      <c r="D8" s="382"/>
      <c r="E8" s="382"/>
      <c r="F8" s="382"/>
      <c r="G8" s="382"/>
    </row>
    <row r="9" spans="1:7">
      <c r="A9" s="242"/>
    </row>
    <row r="10" spans="1:7">
      <c r="A10" s="103" t="s">
        <v>73</v>
      </c>
      <c r="B10" s="103" t="s">
        <v>73</v>
      </c>
      <c r="C10" s="103" t="s">
        <v>73</v>
      </c>
      <c r="D10" s="104" t="s">
        <v>73</v>
      </c>
      <c r="G10" s="263" t="s">
        <v>135</v>
      </c>
    </row>
    <row r="11" spans="1:7">
      <c r="A11" s="381" t="s">
        <v>74</v>
      </c>
      <c r="B11" s="381" t="s">
        <v>108</v>
      </c>
      <c r="C11" s="381" t="s">
        <v>109</v>
      </c>
      <c r="D11" s="381" t="s">
        <v>75</v>
      </c>
      <c r="E11" s="259" t="s">
        <v>151</v>
      </c>
      <c r="F11" s="268" t="s">
        <v>3</v>
      </c>
      <c r="G11" s="268" t="s">
        <v>3</v>
      </c>
    </row>
    <row r="12" spans="1:7" ht="15.75" customHeight="1">
      <c r="A12" s="381"/>
      <c r="B12" s="381"/>
      <c r="C12" s="381"/>
      <c r="D12" s="381"/>
      <c r="E12" s="259"/>
      <c r="F12" s="268" t="s">
        <v>402</v>
      </c>
      <c r="G12" s="268" t="s">
        <v>545</v>
      </c>
    </row>
    <row r="13" spans="1:7">
      <c r="A13" s="254">
        <v>1</v>
      </c>
      <c r="B13" s="254">
        <v>2</v>
      </c>
      <c r="C13" s="254">
        <v>3</v>
      </c>
      <c r="D13" s="254">
        <v>4</v>
      </c>
      <c r="E13" s="254">
        <v>5</v>
      </c>
      <c r="F13" s="254">
        <v>5</v>
      </c>
      <c r="G13" s="254">
        <v>5</v>
      </c>
    </row>
    <row r="14" spans="1:7" ht="43.5" customHeight="1">
      <c r="A14" s="205" t="s">
        <v>362</v>
      </c>
      <c r="B14" s="254"/>
      <c r="C14" s="254"/>
      <c r="D14" s="254"/>
      <c r="E14" s="255" t="e">
        <f>E15+#REF!</f>
        <v>#REF!</v>
      </c>
      <c r="F14" s="255">
        <f>F15</f>
        <v>309225</v>
      </c>
      <c r="G14" s="255">
        <f>G15</f>
        <v>309225</v>
      </c>
    </row>
    <row r="15" spans="1:7" ht="47.25">
      <c r="A15" s="206" t="s">
        <v>245</v>
      </c>
      <c r="B15" s="213">
        <v>7100000000</v>
      </c>
      <c r="C15" s="207"/>
      <c r="D15" s="207"/>
      <c r="E15" s="208">
        <f t="shared" ref="E15:G19" si="0">E16</f>
        <v>0</v>
      </c>
      <c r="F15" s="208">
        <f t="shared" si="0"/>
        <v>309225</v>
      </c>
      <c r="G15" s="208">
        <f t="shared" si="0"/>
        <v>309225</v>
      </c>
    </row>
    <row r="16" spans="1:7" ht="47.25">
      <c r="A16" s="206" t="s">
        <v>246</v>
      </c>
      <c r="B16" s="213">
        <v>7110000000</v>
      </c>
      <c r="C16" s="207"/>
      <c r="D16" s="207"/>
      <c r="E16" s="208">
        <f t="shared" si="0"/>
        <v>0</v>
      </c>
      <c r="F16" s="208">
        <f t="shared" si="0"/>
        <v>309225</v>
      </c>
      <c r="G16" s="208">
        <f t="shared" si="0"/>
        <v>309225</v>
      </c>
    </row>
    <row r="17" spans="1:7" ht="51.75" customHeight="1">
      <c r="A17" s="206" t="s">
        <v>247</v>
      </c>
      <c r="B17" s="213">
        <v>7110100000</v>
      </c>
      <c r="C17" s="207"/>
      <c r="D17" s="207"/>
      <c r="E17" s="208">
        <f t="shared" si="0"/>
        <v>0</v>
      </c>
      <c r="F17" s="208">
        <f t="shared" si="0"/>
        <v>309225</v>
      </c>
      <c r="G17" s="208">
        <f t="shared" si="0"/>
        <v>309225</v>
      </c>
    </row>
    <row r="18" spans="1:7" ht="31.5">
      <c r="A18" s="206" t="s">
        <v>248</v>
      </c>
      <c r="B18" s="213" t="s">
        <v>249</v>
      </c>
      <c r="C18" s="207"/>
      <c r="D18" s="207"/>
      <c r="E18" s="208">
        <f t="shared" si="0"/>
        <v>0</v>
      </c>
      <c r="F18" s="208">
        <f t="shared" si="0"/>
        <v>309225</v>
      </c>
      <c r="G18" s="208">
        <f t="shared" si="0"/>
        <v>309225</v>
      </c>
    </row>
    <row r="19" spans="1:7" ht="37.5" customHeight="1">
      <c r="A19" s="209" t="s">
        <v>250</v>
      </c>
      <c r="B19" s="269" t="s">
        <v>249</v>
      </c>
      <c r="C19" s="207"/>
      <c r="D19" s="207"/>
      <c r="E19" s="208">
        <f t="shared" si="0"/>
        <v>0</v>
      </c>
      <c r="F19" s="211">
        <f t="shared" si="0"/>
        <v>309225</v>
      </c>
      <c r="G19" s="211">
        <f t="shared" si="0"/>
        <v>309225</v>
      </c>
    </row>
    <row r="20" spans="1:7" ht="20.25" customHeight="1">
      <c r="A20" s="209" t="s">
        <v>105</v>
      </c>
      <c r="B20" s="269" t="s">
        <v>249</v>
      </c>
      <c r="C20" s="210">
        <v>200</v>
      </c>
      <c r="D20" s="321" t="s">
        <v>95</v>
      </c>
      <c r="E20" s="211"/>
      <c r="F20" s="211">
        <v>309225</v>
      </c>
      <c r="G20" s="211">
        <v>309225</v>
      </c>
    </row>
    <row r="21" spans="1:7">
      <c r="A21" s="213" t="s">
        <v>255</v>
      </c>
      <c r="B21" s="217" t="s">
        <v>256</v>
      </c>
      <c r="C21" s="217"/>
      <c r="D21" s="217"/>
      <c r="E21" s="208" t="e">
        <f>E22+E46+E72+E108+E113+E140</f>
        <v>#REF!</v>
      </c>
      <c r="F21" s="208">
        <f>F22+F46+F72+F108+F113+F140</f>
        <v>3324288.25</v>
      </c>
      <c r="G21" s="208">
        <f>G22+G46+G72+G108+G113+G140</f>
        <v>3210784</v>
      </c>
    </row>
    <row r="22" spans="1:7" ht="36" customHeight="1">
      <c r="A22" s="259" t="s">
        <v>257</v>
      </c>
      <c r="B22" s="264" t="s">
        <v>258</v>
      </c>
      <c r="C22" s="264"/>
      <c r="D22" s="264"/>
      <c r="E22" s="265">
        <f>E23+E26+E29+E34+E38+E42</f>
        <v>3895873.95</v>
      </c>
      <c r="F22" s="265">
        <f>F23+F26+F29+F34+F38+F42</f>
        <v>2797978.25</v>
      </c>
      <c r="G22" s="265">
        <f>G23+G26+G29+G34+G38+G42</f>
        <v>2658344</v>
      </c>
    </row>
    <row r="23" spans="1:7" ht="21" customHeight="1">
      <c r="A23" s="214" t="s">
        <v>259</v>
      </c>
      <c r="B23" s="215" t="s">
        <v>260</v>
      </c>
      <c r="C23" s="215"/>
      <c r="D23" s="215"/>
      <c r="E23" s="216">
        <f t="shared" ref="E23:G24" si="1">E24</f>
        <v>601370</v>
      </c>
      <c r="F23" s="216">
        <f t="shared" si="1"/>
        <v>739667.5</v>
      </c>
      <c r="G23" s="216">
        <f t="shared" si="1"/>
        <v>739667.5</v>
      </c>
    </row>
    <row r="24" spans="1:7" ht="86.25" customHeight="1">
      <c r="A24" s="214" t="s">
        <v>251</v>
      </c>
      <c r="B24" s="215" t="s">
        <v>260</v>
      </c>
      <c r="C24" s="215" t="s">
        <v>252</v>
      </c>
      <c r="D24" s="215"/>
      <c r="E24" s="216">
        <f t="shared" si="1"/>
        <v>601370</v>
      </c>
      <c r="F24" s="216">
        <f t="shared" si="1"/>
        <v>739667.5</v>
      </c>
      <c r="G24" s="216">
        <f t="shared" si="1"/>
        <v>739667.5</v>
      </c>
    </row>
    <row r="25" spans="1:7">
      <c r="A25" s="214" t="s">
        <v>113</v>
      </c>
      <c r="B25" s="215" t="s">
        <v>260</v>
      </c>
      <c r="C25" s="215" t="s">
        <v>252</v>
      </c>
      <c r="D25" s="215" t="s">
        <v>79</v>
      </c>
      <c r="E25" s="216">
        <v>601370</v>
      </c>
      <c r="F25" s="216">
        <v>739667.5</v>
      </c>
      <c r="G25" s="216">
        <v>739667.5</v>
      </c>
    </row>
    <row r="26" spans="1:7" ht="21.75" customHeight="1">
      <c r="A26" s="214" t="s">
        <v>259</v>
      </c>
      <c r="B26" s="215" t="s">
        <v>261</v>
      </c>
      <c r="C26" s="215"/>
      <c r="D26" s="215"/>
      <c r="E26" s="216">
        <f t="shared" ref="E26:G27" si="2">E27</f>
        <v>2672703.9500000002</v>
      </c>
      <c r="F26" s="216">
        <f t="shared" si="2"/>
        <v>1859706.75</v>
      </c>
      <c r="G26" s="216">
        <f t="shared" si="2"/>
        <v>1720943</v>
      </c>
    </row>
    <row r="27" spans="1:7" ht="79.5" customHeight="1">
      <c r="A27" s="214" t="s">
        <v>251</v>
      </c>
      <c r="B27" s="215" t="s">
        <v>261</v>
      </c>
      <c r="C27" s="215" t="s">
        <v>252</v>
      </c>
      <c r="D27" s="215"/>
      <c r="E27" s="216">
        <f t="shared" si="2"/>
        <v>2672703.9500000002</v>
      </c>
      <c r="F27" s="216">
        <f t="shared" si="2"/>
        <v>1859706.75</v>
      </c>
      <c r="G27" s="216">
        <f t="shared" si="2"/>
        <v>1720943</v>
      </c>
    </row>
    <row r="28" spans="1:7" ht="21" customHeight="1">
      <c r="A28" s="214" t="s">
        <v>262</v>
      </c>
      <c r="B28" s="215" t="s">
        <v>261</v>
      </c>
      <c r="C28" s="215" t="s">
        <v>252</v>
      </c>
      <c r="D28" s="215" t="s">
        <v>81</v>
      </c>
      <c r="E28" s="216">
        <v>2672703.9500000002</v>
      </c>
      <c r="F28" s="216">
        <v>1859706.75</v>
      </c>
      <c r="G28" s="216">
        <v>1720943</v>
      </c>
    </row>
    <row r="29" spans="1:7">
      <c r="A29" s="214" t="s">
        <v>263</v>
      </c>
      <c r="B29" s="215" t="s">
        <v>264</v>
      </c>
      <c r="C29" s="215"/>
      <c r="D29" s="215"/>
      <c r="E29" s="216">
        <f>E30+E32</f>
        <v>369600</v>
      </c>
      <c r="F29" s="216">
        <f>F30+F32</f>
        <v>46600</v>
      </c>
      <c r="G29" s="216">
        <f>G30+G32</f>
        <v>45729.5</v>
      </c>
    </row>
    <row r="30" spans="1:7" ht="31.5">
      <c r="A30" s="170" t="s">
        <v>265</v>
      </c>
      <c r="B30" s="215" t="s">
        <v>264</v>
      </c>
      <c r="C30" s="215" t="s">
        <v>254</v>
      </c>
      <c r="D30" s="215"/>
      <c r="E30" s="216">
        <f>E31</f>
        <v>310600</v>
      </c>
      <c r="F30" s="216">
        <f>F31</f>
        <v>46600</v>
      </c>
      <c r="G30" s="216">
        <f>G31</f>
        <v>45729.5</v>
      </c>
    </row>
    <row r="31" spans="1:7" ht="20.25" customHeight="1">
      <c r="A31" s="214" t="s">
        <v>262</v>
      </c>
      <c r="B31" s="215" t="s">
        <v>264</v>
      </c>
      <c r="C31" s="215" t="s">
        <v>254</v>
      </c>
      <c r="D31" s="215" t="s">
        <v>81</v>
      </c>
      <c r="E31" s="216">
        <v>310600</v>
      </c>
      <c r="F31" s="216">
        <v>46600</v>
      </c>
      <c r="G31" s="216">
        <v>45729.5</v>
      </c>
    </row>
    <row r="32" spans="1:7">
      <c r="A32" s="170" t="s">
        <v>266</v>
      </c>
      <c r="B32" s="215" t="s">
        <v>264</v>
      </c>
      <c r="C32" s="215" t="s">
        <v>267</v>
      </c>
      <c r="D32" s="215"/>
      <c r="E32" s="216">
        <f>E33</f>
        <v>59000</v>
      </c>
      <c r="F32" s="216">
        <f>F33</f>
        <v>0</v>
      </c>
      <c r="G32" s="216">
        <f>G33</f>
        <v>0</v>
      </c>
    </row>
    <row r="33" spans="1:7" ht="20.25" customHeight="1">
      <c r="A33" s="214" t="s">
        <v>262</v>
      </c>
      <c r="B33" s="215" t="s">
        <v>363</v>
      </c>
      <c r="C33" s="215" t="s">
        <v>267</v>
      </c>
      <c r="D33" s="215" t="s">
        <v>81</v>
      </c>
      <c r="E33" s="216">
        <v>59000</v>
      </c>
      <c r="F33" s="216">
        <v>0</v>
      </c>
      <c r="G33" s="216">
        <v>0</v>
      </c>
    </row>
    <row r="34" spans="1:7" ht="31.5">
      <c r="A34" s="256" t="s">
        <v>380</v>
      </c>
      <c r="B34" s="264" t="s">
        <v>381</v>
      </c>
      <c r="C34" s="264"/>
      <c r="D34" s="264"/>
      <c r="E34" s="265">
        <f t="shared" ref="E34:G36" si="3">E35</f>
        <v>100000</v>
      </c>
      <c r="F34" s="265">
        <f t="shared" si="3"/>
        <v>0</v>
      </c>
      <c r="G34" s="265">
        <f t="shared" si="3"/>
        <v>0</v>
      </c>
    </row>
    <row r="35" spans="1:7" ht="60.75" customHeight="1">
      <c r="A35" s="206" t="s">
        <v>371</v>
      </c>
      <c r="B35" s="264" t="s">
        <v>382</v>
      </c>
      <c r="C35" s="264"/>
      <c r="D35" s="264"/>
      <c r="E35" s="265">
        <f t="shared" si="3"/>
        <v>100000</v>
      </c>
      <c r="F35" s="265">
        <f t="shared" si="3"/>
        <v>0</v>
      </c>
      <c r="G35" s="265">
        <f t="shared" si="3"/>
        <v>0</v>
      </c>
    </row>
    <row r="36" spans="1:7" ht="31.5">
      <c r="A36" s="170" t="s">
        <v>265</v>
      </c>
      <c r="B36" s="264" t="s">
        <v>382</v>
      </c>
      <c r="C36" s="215" t="s">
        <v>254</v>
      </c>
      <c r="D36" s="215"/>
      <c r="E36" s="216">
        <f t="shared" si="3"/>
        <v>100000</v>
      </c>
      <c r="F36" s="216">
        <f t="shared" si="3"/>
        <v>0</v>
      </c>
      <c r="G36" s="216">
        <f t="shared" si="3"/>
        <v>0</v>
      </c>
    </row>
    <row r="37" spans="1:7">
      <c r="A37" s="214" t="s">
        <v>214</v>
      </c>
      <c r="B37" s="264" t="s">
        <v>382</v>
      </c>
      <c r="C37" s="215" t="s">
        <v>254</v>
      </c>
      <c r="D37" s="215" t="s">
        <v>211</v>
      </c>
      <c r="E37" s="216">
        <v>100000</v>
      </c>
      <c r="F37" s="216">
        <v>0</v>
      </c>
      <c r="G37" s="216">
        <v>0</v>
      </c>
    </row>
    <row r="38" spans="1:7" ht="18" customHeight="1">
      <c r="A38" s="256" t="s">
        <v>383</v>
      </c>
      <c r="B38" s="264" t="s">
        <v>385</v>
      </c>
      <c r="C38" s="264"/>
      <c r="D38" s="264"/>
      <c r="E38" s="265">
        <f t="shared" ref="E38:G40" si="4">E39</f>
        <v>139200</v>
      </c>
      <c r="F38" s="265">
        <f t="shared" si="4"/>
        <v>152004</v>
      </c>
      <c r="G38" s="265">
        <f t="shared" si="4"/>
        <v>152004</v>
      </c>
    </row>
    <row r="39" spans="1:7" ht="48.75" customHeight="1">
      <c r="A39" s="201" t="s">
        <v>384</v>
      </c>
      <c r="B39" s="264" t="s">
        <v>386</v>
      </c>
      <c r="C39" s="264"/>
      <c r="D39" s="264"/>
      <c r="E39" s="265">
        <f t="shared" si="4"/>
        <v>139200</v>
      </c>
      <c r="F39" s="265">
        <f t="shared" si="4"/>
        <v>152004</v>
      </c>
      <c r="G39" s="265">
        <f t="shared" si="4"/>
        <v>152004</v>
      </c>
    </row>
    <row r="40" spans="1:7" ht="31.5">
      <c r="A40" s="170" t="s">
        <v>265</v>
      </c>
      <c r="B40" s="264" t="s">
        <v>386</v>
      </c>
      <c r="C40" s="215" t="s">
        <v>387</v>
      </c>
      <c r="D40" s="215"/>
      <c r="E40" s="216">
        <f t="shared" si="4"/>
        <v>139200</v>
      </c>
      <c r="F40" s="216">
        <f t="shared" si="4"/>
        <v>152004</v>
      </c>
      <c r="G40" s="216">
        <f t="shared" si="4"/>
        <v>152004</v>
      </c>
    </row>
    <row r="41" spans="1:7">
      <c r="A41" s="214" t="s">
        <v>197</v>
      </c>
      <c r="B41" s="264" t="s">
        <v>386</v>
      </c>
      <c r="C41" s="215" t="s">
        <v>387</v>
      </c>
      <c r="D41" s="215" t="s">
        <v>200</v>
      </c>
      <c r="E41" s="216">
        <v>139200</v>
      </c>
      <c r="F41" s="216">
        <v>152004</v>
      </c>
      <c r="G41" s="216">
        <v>152004</v>
      </c>
    </row>
    <row r="42" spans="1:7" ht="31.5">
      <c r="A42" s="204" t="s">
        <v>388</v>
      </c>
      <c r="B42" s="264" t="s">
        <v>389</v>
      </c>
      <c r="C42" s="264"/>
      <c r="D42" s="264"/>
      <c r="E42" s="265">
        <f t="shared" ref="E42:G44" si="5">E43</f>
        <v>13000</v>
      </c>
      <c r="F42" s="265">
        <f t="shared" si="5"/>
        <v>0</v>
      </c>
      <c r="G42" s="265">
        <f t="shared" si="5"/>
        <v>0</v>
      </c>
    </row>
    <row r="43" spans="1:7" ht="63" customHeight="1">
      <c r="A43" s="206" t="s">
        <v>371</v>
      </c>
      <c r="B43" s="264" t="s">
        <v>390</v>
      </c>
      <c r="C43" s="264"/>
      <c r="D43" s="264"/>
      <c r="E43" s="265">
        <f t="shared" si="5"/>
        <v>13000</v>
      </c>
      <c r="F43" s="265">
        <f t="shared" si="5"/>
        <v>0</v>
      </c>
      <c r="G43" s="265">
        <f t="shared" si="5"/>
        <v>0</v>
      </c>
    </row>
    <row r="44" spans="1:7" ht="31.5">
      <c r="A44" s="170" t="s">
        <v>265</v>
      </c>
      <c r="B44" s="264" t="s">
        <v>390</v>
      </c>
      <c r="C44" s="215" t="s">
        <v>254</v>
      </c>
      <c r="D44" s="215"/>
      <c r="E44" s="216">
        <f t="shared" si="5"/>
        <v>13000</v>
      </c>
      <c r="F44" s="216">
        <f t="shared" si="5"/>
        <v>0</v>
      </c>
      <c r="G44" s="216">
        <f t="shared" si="5"/>
        <v>0</v>
      </c>
    </row>
    <row r="45" spans="1:7" ht="33" customHeight="1">
      <c r="A45" s="257" t="s">
        <v>243</v>
      </c>
      <c r="B45" s="264" t="s">
        <v>390</v>
      </c>
      <c r="C45" s="215" t="s">
        <v>254</v>
      </c>
      <c r="D45" s="215" t="s">
        <v>242</v>
      </c>
      <c r="E45" s="216">
        <v>13000</v>
      </c>
      <c r="F45" s="216">
        <v>0</v>
      </c>
      <c r="G45" s="216">
        <v>0</v>
      </c>
    </row>
    <row r="46" spans="1:7" ht="32.25" customHeight="1">
      <c r="A46" s="270" t="s">
        <v>268</v>
      </c>
      <c r="B46" s="264" t="s">
        <v>269</v>
      </c>
      <c r="C46" s="264"/>
      <c r="D46" s="264"/>
      <c r="E46" s="265">
        <f>E47+E51+E60+E64</f>
        <v>31600</v>
      </c>
      <c r="F46" s="265">
        <f>F47+F51+F60+F64</f>
        <v>0</v>
      </c>
      <c r="G46" s="265">
        <f>G47+G51+G60+G64</f>
        <v>0</v>
      </c>
    </row>
    <row r="47" spans="1:7" ht="47.25">
      <c r="A47" s="270" t="s">
        <v>365</v>
      </c>
      <c r="B47" s="264" t="s">
        <v>364</v>
      </c>
      <c r="C47" s="264"/>
      <c r="D47" s="264"/>
      <c r="E47" s="265">
        <f t="shared" ref="E47:G49" si="6">E48</f>
        <v>4000</v>
      </c>
      <c r="F47" s="265">
        <f t="shared" si="6"/>
        <v>0</v>
      </c>
      <c r="G47" s="265">
        <f t="shared" si="6"/>
        <v>0</v>
      </c>
    </row>
    <row r="48" spans="1:7" ht="68.25" customHeight="1">
      <c r="A48" s="206" t="s">
        <v>371</v>
      </c>
      <c r="B48" s="264" t="s">
        <v>366</v>
      </c>
      <c r="C48" s="264"/>
      <c r="D48" s="264"/>
      <c r="E48" s="265">
        <f t="shared" si="6"/>
        <v>4000</v>
      </c>
      <c r="F48" s="265">
        <f t="shared" si="6"/>
        <v>0</v>
      </c>
      <c r="G48" s="265">
        <f t="shared" si="6"/>
        <v>0</v>
      </c>
    </row>
    <row r="49" spans="1:7" ht="31.5">
      <c r="A49" s="170" t="s">
        <v>265</v>
      </c>
      <c r="B49" s="215" t="s">
        <v>366</v>
      </c>
      <c r="C49" s="215" t="s">
        <v>254</v>
      </c>
      <c r="D49" s="215"/>
      <c r="E49" s="216">
        <f t="shared" si="6"/>
        <v>4000</v>
      </c>
      <c r="F49" s="216">
        <f t="shared" si="6"/>
        <v>0</v>
      </c>
      <c r="G49" s="216">
        <f t="shared" si="6"/>
        <v>0</v>
      </c>
    </row>
    <row r="50" spans="1:7" ht="49.5" customHeight="1">
      <c r="A50" s="214" t="s">
        <v>554</v>
      </c>
      <c r="B50" s="215" t="s">
        <v>366</v>
      </c>
      <c r="C50" s="215" t="s">
        <v>254</v>
      </c>
      <c r="D50" s="215" t="s">
        <v>91</v>
      </c>
      <c r="E50" s="216">
        <v>4000</v>
      </c>
      <c r="F50" s="216">
        <v>0</v>
      </c>
      <c r="G50" s="216">
        <v>0</v>
      </c>
    </row>
    <row r="51" spans="1:7" ht="31.5">
      <c r="A51" s="270" t="s">
        <v>270</v>
      </c>
      <c r="B51" s="264" t="s">
        <v>271</v>
      </c>
      <c r="C51" s="264"/>
      <c r="D51" s="264"/>
      <c r="E51" s="265">
        <f t="shared" ref="E51:G53" si="7">E52</f>
        <v>2000</v>
      </c>
      <c r="F51" s="265">
        <f t="shared" si="7"/>
        <v>0</v>
      </c>
      <c r="G51" s="265">
        <f t="shared" si="7"/>
        <v>0</v>
      </c>
    </row>
    <row r="52" spans="1:7" ht="66.75" customHeight="1">
      <c r="A52" s="206" t="s">
        <v>371</v>
      </c>
      <c r="B52" s="264" t="s">
        <v>273</v>
      </c>
      <c r="C52" s="264"/>
      <c r="D52" s="264"/>
      <c r="E52" s="265">
        <f t="shared" si="7"/>
        <v>2000</v>
      </c>
      <c r="F52" s="265">
        <f t="shared" si="7"/>
        <v>0</v>
      </c>
      <c r="G52" s="265">
        <f t="shared" si="7"/>
        <v>0</v>
      </c>
    </row>
    <row r="53" spans="1:7" ht="31.5">
      <c r="A53" s="170" t="s">
        <v>265</v>
      </c>
      <c r="B53" s="215" t="s">
        <v>273</v>
      </c>
      <c r="C53" s="215" t="s">
        <v>254</v>
      </c>
      <c r="D53" s="215"/>
      <c r="E53" s="216">
        <f t="shared" si="7"/>
        <v>2000</v>
      </c>
      <c r="F53" s="216">
        <f t="shared" si="7"/>
        <v>0</v>
      </c>
      <c r="G53" s="216">
        <f t="shared" si="7"/>
        <v>0</v>
      </c>
    </row>
    <row r="54" spans="1:7">
      <c r="A54" s="214" t="s">
        <v>524</v>
      </c>
      <c r="B54" s="215" t="s">
        <v>273</v>
      </c>
      <c r="C54" s="215" t="s">
        <v>254</v>
      </c>
      <c r="D54" s="215" t="s">
        <v>89</v>
      </c>
      <c r="E54" s="216">
        <v>2000</v>
      </c>
      <c r="F54" s="216">
        <v>0</v>
      </c>
      <c r="G54" s="216">
        <v>0</v>
      </c>
    </row>
    <row r="55" spans="1:7" ht="31.5" hidden="1">
      <c r="A55" s="259" t="s">
        <v>276</v>
      </c>
      <c r="B55" s="264" t="s">
        <v>277</v>
      </c>
      <c r="C55" s="264"/>
      <c r="D55" s="264"/>
      <c r="E55" s="265">
        <f t="shared" ref="E55:G56" si="8">E56</f>
        <v>0</v>
      </c>
      <c r="F55" s="265">
        <f t="shared" si="8"/>
        <v>0</v>
      </c>
      <c r="G55" s="265">
        <f t="shared" si="8"/>
        <v>0</v>
      </c>
    </row>
    <row r="56" spans="1:7" ht="94.5" hidden="1">
      <c r="A56" s="209" t="s">
        <v>251</v>
      </c>
      <c r="B56" s="215" t="s">
        <v>277</v>
      </c>
      <c r="C56" s="215" t="s">
        <v>252</v>
      </c>
      <c r="D56" s="215"/>
      <c r="E56" s="216">
        <f t="shared" si="8"/>
        <v>0</v>
      </c>
      <c r="F56" s="216">
        <f t="shared" si="8"/>
        <v>0</v>
      </c>
      <c r="G56" s="216">
        <f t="shared" si="8"/>
        <v>0</v>
      </c>
    </row>
    <row r="57" spans="1:7" hidden="1">
      <c r="A57" s="214" t="s">
        <v>90</v>
      </c>
      <c r="B57" s="215" t="s">
        <v>277</v>
      </c>
      <c r="C57" s="215" t="s">
        <v>252</v>
      </c>
      <c r="D57" s="215" t="s">
        <v>278</v>
      </c>
      <c r="E57" s="216"/>
      <c r="F57" s="216"/>
      <c r="G57" s="216"/>
    </row>
    <row r="58" spans="1:7" ht="31.5" hidden="1">
      <c r="A58" s="259" t="s">
        <v>279</v>
      </c>
      <c r="B58" s="264" t="s">
        <v>280</v>
      </c>
      <c r="C58" s="264"/>
      <c r="D58" s="264"/>
      <c r="E58" s="265">
        <f>E59</f>
        <v>23600</v>
      </c>
      <c r="F58" s="265">
        <f>F59</f>
        <v>0</v>
      </c>
      <c r="G58" s="265">
        <f>G59</f>
        <v>0</v>
      </c>
    </row>
    <row r="59" spans="1:7" ht="31.5" hidden="1">
      <c r="A59" s="170" t="s">
        <v>265</v>
      </c>
      <c r="B59" s="215" t="s">
        <v>280</v>
      </c>
      <c r="C59" s="215" t="s">
        <v>254</v>
      </c>
      <c r="D59" s="215"/>
      <c r="E59" s="216">
        <f>E64</f>
        <v>23600</v>
      </c>
      <c r="F59" s="216"/>
      <c r="G59" s="216"/>
    </row>
    <row r="60" spans="1:7" ht="31.5">
      <c r="A60" s="270" t="s">
        <v>369</v>
      </c>
      <c r="B60" s="264" t="s">
        <v>367</v>
      </c>
      <c r="C60" s="264"/>
      <c r="D60" s="264"/>
      <c r="E60" s="265">
        <f t="shared" ref="E60:G62" si="9">E61</f>
        <v>2000</v>
      </c>
      <c r="F60" s="265">
        <f t="shared" si="9"/>
        <v>0</v>
      </c>
      <c r="G60" s="265">
        <f t="shared" si="9"/>
        <v>0</v>
      </c>
    </row>
    <row r="61" spans="1:7" ht="65.25" customHeight="1">
      <c r="A61" s="206" t="s">
        <v>371</v>
      </c>
      <c r="B61" s="264" t="s">
        <v>368</v>
      </c>
      <c r="C61" s="264"/>
      <c r="D61" s="264"/>
      <c r="E61" s="265">
        <f t="shared" si="9"/>
        <v>2000</v>
      </c>
      <c r="F61" s="265">
        <f t="shared" si="9"/>
        <v>0</v>
      </c>
      <c r="G61" s="265">
        <f t="shared" si="9"/>
        <v>0</v>
      </c>
    </row>
    <row r="62" spans="1:7" ht="31.5">
      <c r="A62" s="170" t="s">
        <v>265</v>
      </c>
      <c r="B62" s="215" t="s">
        <v>368</v>
      </c>
      <c r="C62" s="215" t="s">
        <v>254</v>
      </c>
      <c r="D62" s="215"/>
      <c r="E62" s="216">
        <f t="shared" si="9"/>
        <v>2000</v>
      </c>
      <c r="F62" s="216">
        <f t="shared" si="9"/>
        <v>0</v>
      </c>
      <c r="G62" s="216">
        <f t="shared" si="9"/>
        <v>0</v>
      </c>
    </row>
    <row r="63" spans="1:7">
      <c r="A63" s="214" t="s">
        <v>292</v>
      </c>
      <c r="B63" s="215" t="s">
        <v>368</v>
      </c>
      <c r="C63" s="215" t="s">
        <v>254</v>
      </c>
      <c r="D63" s="215" t="s">
        <v>95</v>
      </c>
      <c r="E63" s="216">
        <v>2000</v>
      </c>
      <c r="F63" s="216">
        <v>0</v>
      </c>
      <c r="G63" s="216">
        <v>0</v>
      </c>
    </row>
    <row r="64" spans="1:7" ht="31.5">
      <c r="A64" s="259" t="s">
        <v>370</v>
      </c>
      <c r="B64" s="264" t="s">
        <v>275</v>
      </c>
      <c r="C64" s="215"/>
      <c r="D64" s="215"/>
      <c r="E64" s="265">
        <f t="shared" ref="E64:G66" si="10">E65</f>
        <v>23600</v>
      </c>
      <c r="F64" s="265">
        <f t="shared" si="10"/>
        <v>0</v>
      </c>
      <c r="G64" s="265">
        <f t="shared" si="10"/>
        <v>0</v>
      </c>
    </row>
    <row r="65" spans="1:7" ht="65.25" customHeight="1">
      <c r="A65" s="206" t="s">
        <v>371</v>
      </c>
      <c r="B65" s="264" t="s">
        <v>281</v>
      </c>
      <c r="C65" s="264"/>
      <c r="D65" s="264"/>
      <c r="E65" s="265">
        <f t="shared" si="10"/>
        <v>23600</v>
      </c>
      <c r="F65" s="265">
        <f t="shared" si="10"/>
        <v>0</v>
      </c>
      <c r="G65" s="265">
        <f t="shared" si="10"/>
        <v>0</v>
      </c>
    </row>
    <row r="66" spans="1:7" ht="31.5">
      <c r="A66" s="170" t="s">
        <v>265</v>
      </c>
      <c r="B66" s="215" t="s">
        <v>281</v>
      </c>
      <c r="C66" s="215" t="s">
        <v>254</v>
      </c>
      <c r="D66" s="215"/>
      <c r="E66" s="216">
        <f t="shared" si="10"/>
        <v>23600</v>
      </c>
      <c r="F66" s="216">
        <f t="shared" si="10"/>
        <v>0</v>
      </c>
      <c r="G66" s="216">
        <f t="shared" si="10"/>
        <v>0</v>
      </c>
    </row>
    <row r="67" spans="1:7" ht="48.75" customHeight="1">
      <c r="A67" s="214" t="s">
        <v>553</v>
      </c>
      <c r="B67" s="215" t="s">
        <v>281</v>
      </c>
      <c r="C67" s="215" t="s">
        <v>254</v>
      </c>
      <c r="D67" s="215" t="s">
        <v>91</v>
      </c>
      <c r="E67" s="216">
        <v>23600</v>
      </c>
      <c r="F67" s="216">
        <v>0</v>
      </c>
      <c r="G67" s="216">
        <v>0</v>
      </c>
    </row>
    <row r="68" spans="1:7" ht="31.5" hidden="1">
      <c r="A68" s="28" t="s">
        <v>282</v>
      </c>
      <c r="B68" s="264" t="s">
        <v>283</v>
      </c>
      <c r="C68" s="264"/>
      <c r="D68" s="264"/>
      <c r="E68" s="265">
        <f>E70</f>
        <v>0</v>
      </c>
      <c r="F68" s="265">
        <f>F70</f>
        <v>0</v>
      </c>
      <c r="G68" s="265">
        <f>G70</f>
        <v>0</v>
      </c>
    </row>
    <row r="69" spans="1:7" ht="78.75" hidden="1">
      <c r="A69" s="206" t="s">
        <v>272</v>
      </c>
      <c r="B69" s="264" t="s">
        <v>284</v>
      </c>
      <c r="C69" s="264"/>
      <c r="D69" s="264"/>
      <c r="E69" s="265">
        <f t="shared" ref="E69:G70" si="11">E70</f>
        <v>0</v>
      </c>
      <c r="F69" s="265">
        <f t="shared" si="11"/>
        <v>0</v>
      </c>
      <c r="G69" s="265">
        <f t="shared" si="11"/>
        <v>0</v>
      </c>
    </row>
    <row r="70" spans="1:7" ht="31.5" hidden="1">
      <c r="A70" s="170" t="s">
        <v>265</v>
      </c>
      <c r="B70" s="215" t="s">
        <v>284</v>
      </c>
      <c r="C70" s="215" t="s">
        <v>254</v>
      </c>
      <c r="D70" s="215"/>
      <c r="E70" s="216">
        <f t="shared" si="11"/>
        <v>0</v>
      </c>
      <c r="F70" s="216">
        <f t="shared" si="11"/>
        <v>0</v>
      </c>
      <c r="G70" s="216">
        <f t="shared" si="11"/>
        <v>0</v>
      </c>
    </row>
    <row r="71" spans="1:7" ht="47.25" hidden="1">
      <c r="A71" s="214" t="s">
        <v>285</v>
      </c>
      <c r="B71" s="215" t="s">
        <v>284</v>
      </c>
      <c r="C71" s="215" t="s">
        <v>254</v>
      </c>
      <c r="D71" s="215" t="s">
        <v>286</v>
      </c>
      <c r="E71" s="216"/>
      <c r="F71" s="216"/>
      <c r="G71" s="216"/>
    </row>
    <row r="72" spans="1:7" ht="31.5">
      <c r="A72" s="28" t="s">
        <v>287</v>
      </c>
      <c r="B72" s="264" t="s">
        <v>288</v>
      </c>
      <c r="C72" s="264"/>
      <c r="D72" s="264"/>
      <c r="E72" s="265">
        <f>E73</f>
        <v>293885.67000000004</v>
      </c>
      <c r="F72" s="265">
        <f>F73</f>
        <v>326310</v>
      </c>
      <c r="G72" s="265">
        <f>G73</f>
        <v>352440</v>
      </c>
    </row>
    <row r="73" spans="1:7" ht="31.5">
      <c r="A73" s="28" t="s">
        <v>289</v>
      </c>
      <c r="B73" s="264" t="s">
        <v>290</v>
      </c>
      <c r="C73" s="264"/>
      <c r="D73" s="264"/>
      <c r="E73" s="265">
        <f>E74+E84+E94</f>
        <v>293885.67000000004</v>
      </c>
      <c r="F73" s="265">
        <f>F74+F84+F94</f>
        <v>326310</v>
      </c>
      <c r="G73" s="265">
        <f>G74+G84+G94</f>
        <v>352440</v>
      </c>
    </row>
    <row r="74" spans="1:7" ht="65.25" customHeight="1">
      <c r="A74" s="206" t="s">
        <v>371</v>
      </c>
      <c r="B74" s="264" t="s">
        <v>291</v>
      </c>
      <c r="C74" s="264"/>
      <c r="D74" s="264"/>
      <c r="E74" s="265">
        <f>E75</f>
        <v>228885.67</v>
      </c>
      <c r="F74" s="265">
        <f>F75</f>
        <v>326310</v>
      </c>
      <c r="G74" s="265">
        <f>G75</f>
        <v>352440</v>
      </c>
    </row>
    <row r="75" spans="1:7" ht="31.5">
      <c r="A75" s="170" t="s">
        <v>265</v>
      </c>
      <c r="B75" s="215" t="s">
        <v>291</v>
      </c>
      <c r="C75" s="215" t="s">
        <v>254</v>
      </c>
      <c r="D75" s="215"/>
      <c r="E75" s="216">
        <f>E83</f>
        <v>228885.67</v>
      </c>
      <c r="F75" s="216">
        <f>F76</f>
        <v>326310</v>
      </c>
      <c r="G75" s="216">
        <f>G76</f>
        <v>352440</v>
      </c>
    </row>
    <row r="76" spans="1:7">
      <c r="A76" s="214" t="s">
        <v>292</v>
      </c>
      <c r="B76" s="215" t="s">
        <v>291</v>
      </c>
      <c r="C76" s="215" t="s">
        <v>254</v>
      </c>
      <c r="D76" s="215" t="s">
        <v>95</v>
      </c>
      <c r="E76" s="216">
        <v>1247500</v>
      </c>
      <c r="F76" s="216">
        <v>326310</v>
      </c>
      <c r="G76" s="216">
        <v>352440</v>
      </c>
    </row>
    <row r="77" spans="1:7" ht="65.25" customHeight="1">
      <c r="A77" s="206" t="s">
        <v>371</v>
      </c>
      <c r="B77" s="264" t="s">
        <v>293</v>
      </c>
      <c r="C77" s="264"/>
      <c r="D77" s="264"/>
      <c r="E77" s="265">
        <f t="shared" ref="E77:G78" si="12">E78</f>
        <v>100000</v>
      </c>
      <c r="F77" s="265">
        <f t="shared" si="12"/>
        <v>0</v>
      </c>
      <c r="G77" s="265">
        <f t="shared" si="12"/>
        <v>0</v>
      </c>
    </row>
    <row r="78" spans="1:7" ht="31.5">
      <c r="A78" s="170" t="s">
        <v>265</v>
      </c>
      <c r="B78" s="215" t="s">
        <v>293</v>
      </c>
      <c r="C78" s="215" t="s">
        <v>254</v>
      </c>
      <c r="D78" s="215"/>
      <c r="E78" s="216">
        <f t="shared" si="12"/>
        <v>100000</v>
      </c>
      <c r="F78" s="216">
        <f t="shared" si="12"/>
        <v>0</v>
      </c>
      <c r="G78" s="216">
        <f t="shared" si="12"/>
        <v>0</v>
      </c>
    </row>
    <row r="79" spans="1:7">
      <c r="A79" s="214" t="s">
        <v>292</v>
      </c>
      <c r="B79" s="215" t="s">
        <v>293</v>
      </c>
      <c r="C79" s="215" t="s">
        <v>254</v>
      </c>
      <c r="D79" s="215" t="s">
        <v>95</v>
      </c>
      <c r="E79" s="216">
        <v>100000</v>
      </c>
      <c r="F79" s="216">
        <v>0</v>
      </c>
      <c r="G79" s="216">
        <v>0</v>
      </c>
    </row>
    <row r="80" spans="1:7" ht="31.5" hidden="1">
      <c r="A80" s="28" t="s">
        <v>294</v>
      </c>
      <c r="B80" s="264" t="s">
        <v>295</v>
      </c>
      <c r="C80" s="264"/>
      <c r="D80" s="264"/>
      <c r="E80" s="265">
        <f>E82</f>
        <v>228885.67</v>
      </c>
      <c r="F80" s="265">
        <f>F82</f>
        <v>0</v>
      </c>
      <c r="G80" s="265">
        <f>G82</f>
        <v>0</v>
      </c>
    </row>
    <row r="81" spans="1:7" ht="78.75" hidden="1">
      <c r="A81" s="206" t="s">
        <v>272</v>
      </c>
      <c r="B81" s="264" t="s">
        <v>296</v>
      </c>
      <c r="C81" s="264"/>
      <c r="D81" s="264"/>
      <c r="E81" s="265">
        <f t="shared" ref="E81:G82" si="13">E82</f>
        <v>228885.67</v>
      </c>
      <c r="F81" s="265">
        <f t="shared" si="13"/>
        <v>0</v>
      </c>
      <c r="G81" s="265">
        <f t="shared" si="13"/>
        <v>0</v>
      </c>
    </row>
    <row r="82" spans="1:7" ht="31.5" hidden="1">
      <c r="A82" s="170" t="s">
        <v>265</v>
      </c>
      <c r="B82" s="215" t="s">
        <v>296</v>
      </c>
      <c r="C82" s="215" t="s">
        <v>254</v>
      </c>
      <c r="D82" s="215"/>
      <c r="E82" s="216">
        <f t="shared" si="13"/>
        <v>228885.67</v>
      </c>
      <c r="F82" s="216">
        <f t="shared" si="13"/>
        <v>0</v>
      </c>
      <c r="G82" s="216">
        <f t="shared" si="13"/>
        <v>0</v>
      </c>
    </row>
    <row r="83" spans="1:7" hidden="1">
      <c r="A83" s="214" t="s">
        <v>292</v>
      </c>
      <c r="B83" s="215" t="s">
        <v>291</v>
      </c>
      <c r="C83" s="215" t="s">
        <v>254</v>
      </c>
      <c r="D83" s="215" t="s">
        <v>95</v>
      </c>
      <c r="E83" s="216">
        <v>228885.67</v>
      </c>
      <c r="F83" s="216"/>
      <c r="G83" s="216"/>
    </row>
    <row r="84" spans="1:7" ht="63" customHeight="1">
      <c r="A84" s="206" t="s">
        <v>371</v>
      </c>
      <c r="B84" s="264" t="s">
        <v>293</v>
      </c>
      <c r="C84" s="264"/>
      <c r="D84" s="264"/>
      <c r="E84" s="265">
        <f>E85</f>
        <v>65000</v>
      </c>
      <c r="F84" s="265">
        <f>F85</f>
        <v>0</v>
      </c>
      <c r="G84" s="265">
        <f>G85</f>
        <v>0</v>
      </c>
    </row>
    <row r="85" spans="1:7" ht="31.5">
      <c r="A85" s="170" t="s">
        <v>265</v>
      </c>
      <c r="B85" s="215" t="s">
        <v>293</v>
      </c>
      <c r="C85" s="215" t="s">
        <v>254</v>
      </c>
      <c r="D85" s="215"/>
      <c r="E85" s="216">
        <f>E93</f>
        <v>65000</v>
      </c>
      <c r="F85" s="216">
        <f>F86</f>
        <v>0</v>
      </c>
      <c r="G85" s="216">
        <f>G86</f>
        <v>0</v>
      </c>
    </row>
    <row r="86" spans="1:7">
      <c r="A86" s="214" t="s">
        <v>292</v>
      </c>
      <c r="B86" s="215" t="s">
        <v>293</v>
      </c>
      <c r="C86" s="215" t="s">
        <v>254</v>
      </c>
      <c r="D86" s="215" t="s">
        <v>95</v>
      </c>
      <c r="E86" s="216">
        <v>1247500</v>
      </c>
      <c r="F86" s="216">
        <v>0</v>
      </c>
      <c r="G86" s="216">
        <v>0</v>
      </c>
    </row>
    <row r="87" spans="1:7" ht="78.75" hidden="1">
      <c r="A87" s="206" t="s">
        <v>272</v>
      </c>
      <c r="B87" s="264" t="s">
        <v>293</v>
      </c>
      <c r="C87" s="264"/>
      <c r="D87" s="264"/>
      <c r="E87" s="265">
        <f t="shared" ref="E87:G88" si="14">E88</f>
        <v>100000</v>
      </c>
      <c r="F87" s="265">
        <f t="shared" si="14"/>
        <v>0</v>
      </c>
      <c r="G87" s="265">
        <f t="shared" si="14"/>
        <v>0</v>
      </c>
    </row>
    <row r="88" spans="1:7" ht="31.5" hidden="1">
      <c r="A88" s="170" t="s">
        <v>265</v>
      </c>
      <c r="B88" s="215" t="s">
        <v>293</v>
      </c>
      <c r="C88" s="215" t="s">
        <v>254</v>
      </c>
      <c r="D88" s="215"/>
      <c r="E88" s="216">
        <f t="shared" si="14"/>
        <v>100000</v>
      </c>
      <c r="F88" s="216">
        <f t="shared" si="14"/>
        <v>0</v>
      </c>
      <c r="G88" s="216">
        <f t="shared" si="14"/>
        <v>0</v>
      </c>
    </row>
    <row r="89" spans="1:7" hidden="1">
      <c r="A89" s="214" t="s">
        <v>292</v>
      </c>
      <c r="B89" s="215" t="s">
        <v>293</v>
      </c>
      <c r="C89" s="215" t="s">
        <v>254</v>
      </c>
      <c r="D89" s="215" t="s">
        <v>95</v>
      </c>
      <c r="E89" s="216">
        <v>100000</v>
      </c>
      <c r="F89" s="216"/>
      <c r="G89" s="216"/>
    </row>
    <row r="90" spans="1:7" ht="31.5" hidden="1">
      <c r="A90" s="28" t="s">
        <v>294</v>
      </c>
      <c r="B90" s="264" t="s">
        <v>295</v>
      </c>
      <c r="C90" s="264"/>
      <c r="D90" s="264"/>
      <c r="E90" s="265">
        <f>E92</f>
        <v>65000</v>
      </c>
      <c r="F90" s="265">
        <f>F92</f>
        <v>0</v>
      </c>
      <c r="G90" s="265">
        <f>G92</f>
        <v>0</v>
      </c>
    </row>
    <row r="91" spans="1:7" ht="78.75" hidden="1">
      <c r="A91" s="206" t="s">
        <v>272</v>
      </c>
      <c r="B91" s="264" t="s">
        <v>296</v>
      </c>
      <c r="C91" s="264"/>
      <c r="D91" s="264"/>
      <c r="E91" s="265">
        <f t="shared" ref="E91:G92" si="15">E92</f>
        <v>65000</v>
      </c>
      <c r="F91" s="265">
        <f t="shared" si="15"/>
        <v>0</v>
      </c>
      <c r="G91" s="265">
        <f t="shared" si="15"/>
        <v>0</v>
      </c>
    </row>
    <row r="92" spans="1:7" ht="31.5" hidden="1">
      <c r="A92" s="170" t="s">
        <v>265</v>
      </c>
      <c r="B92" s="215" t="s">
        <v>296</v>
      </c>
      <c r="C92" s="215" t="s">
        <v>254</v>
      </c>
      <c r="D92" s="215"/>
      <c r="E92" s="216">
        <f t="shared" si="15"/>
        <v>65000</v>
      </c>
      <c r="F92" s="216">
        <f t="shared" si="15"/>
        <v>0</v>
      </c>
      <c r="G92" s="216">
        <f t="shared" si="15"/>
        <v>0</v>
      </c>
    </row>
    <row r="93" spans="1:7" hidden="1">
      <c r="A93" s="214" t="s">
        <v>292</v>
      </c>
      <c r="B93" s="215" t="s">
        <v>293</v>
      </c>
      <c r="C93" s="215" t="s">
        <v>254</v>
      </c>
      <c r="D93" s="215" t="s">
        <v>95</v>
      </c>
      <c r="E93" s="216">
        <v>65000</v>
      </c>
      <c r="F93" s="216"/>
      <c r="G93" s="216"/>
    </row>
    <row r="94" spans="1:7" ht="66.75" customHeight="1">
      <c r="A94" s="206" t="s">
        <v>371</v>
      </c>
      <c r="B94" s="264" t="s">
        <v>372</v>
      </c>
      <c r="C94" s="264"/>
      <c r="D94" s="264"/>
      <c r="E94" s="265">
        <f>E95</f>
        <v>0</v>
      </c>
      <c r="F94" s="265">
        <f>F95</f>
        <v>0</v>
      </c>
      <c r="G94" s="265">
        <f>G95</f>
        <v>0</v>
      </c>
    </row>
    <row r="95" spans="1:7" ht="31.5">
      <c r="A95" s="170" t="s">
        <v>265</v>
      </c>
      <c r="B95" s="215" t="s">
        <v>372</v>
      </c>
      <c r="C95" s="215" t="s">
        <v>254</v>
      </c>
      <c r="D95" s="215"/>
      <c r="E95" s="216">
        <f>E103</f>
        <v>0</v>
      </c>
      <c r="F95" s="216">
        <f>F96</f>
        <v>0</v>
      </c>
      <c r="G95" s="216">
        <f>G96</f>
        <v>0</v>
      </c>
    </row>
    <row r="96" spans="1:7">
      <c r="A96" s="214" t="s">
        <v>292</v>
      </c>
      <c r="B96" s="215" t="s">
        <v>372</v>
      </c>
      <c r="C96" s="215" t="s">
        <v>254</v>
      </c>
      <c r="D96" s="215" t="s">
        <v>95</v>
      </c>
      <c r="E96" s="216">
        <v>1247500</v>
      </c>
      <c r="F96" s="216">
        <v>0</v>
      </c>
      <c r="G96" s="216">
        <v>0</v>
      </c>
    </row>
    <row r="97" spans="1:7" ht="78.75" hidden="1">
      <c r="A97" s="206" t="s">
        <v>272</v>
      </c>
      <c r="B97" s="264" t="s">
        <v>293</v>
      </c>
      <c r="C97" s="264"/>
      <c r="D97" s="264"/>
      <c r="E97" s="265">
        <f t="shared" ref="E97:G98" si="16">E98</f>
        <v>100000</v>
      </c>
      <c r="F97" s="265">
        <f t="shared" si="16"/>
        <v>0</v>
      </c>
      <c r="G97" s="265">
        <f t="shared" si="16"/>
        <v>0</v>
      </c>
    </row>
    <row r="98" spans="1:7" ht="31.5" hidden="1">
      <c r="A98" s="170" t="s">
        <v>265</v>
      </c>
      <c r="B98" s="215" t="s">
        <v>293</v>
      </c>
      <c r="C98" s="215" t="s">
        <v>254</v>
      </c>
      <c r="D98" s="215"/>
      <c r="E98" s="216">
        <f t="shared" si="16"/>
        <v>100000</v>
      </c>
      <c r="F98" s="216">
        <f t="shared" si="16"/>
        <v>0</v>
      </c>
      <c r="G98" s="216">
        <f t="shared" si="16"/>
        <v>0</v>
      </c>
    </row>
    <row r="99" spans="1:7" hidden="1">
      <c r="A99" s="214" t="s">
        <v>292</v>
      </c>
      <c r="B99" s="215" t="s">
        <v>293</v>
      </c>
      <c r="C99" s="215" t="s">
        <v>254</v>
      </c>
      <c r="D99" s="215" t="s">
        <v>95</v>
      </c>
      <c r="E99" s="216">
        <v>100000</v>
      </c>
      <c r="F99" s="216"/>
      <c r="G99" s="216"/>
    </row>
    <row r="100" spans="1:7" ht="31.5" hidden="1">
      <c r="A100" s="28" t="s">
        <v>294</v>
      </c>
      <c r="B100" s="264" t="s">
        <v>295</v>
      </c>
      <c r="C100" s="264"/>
      <c r="D100" s="264"/>
      <c r="E100" s="265">
        <f>E102</f>
        <v>0</v>
      </c>
      <c r="F100" s="265">
        <f>F102</f>
        <v>0</v>
      </c>
      <c r="G100" s="265">
        <f>G102</f>
        <v>0</v>
      </c>
    </row>
    <row r="101" spans="1:7" ht="78.75" hidden="1">
      <c r="A101" s="206" t="s">
        <v>272</v>
      </c>
      <c r="B101" s="264" t="s">
        <v>296</v>
      </c>
      <c r="C101" s="264"/>
      <c r="D101" s="264"/>
      <c r="E101" s="265">
        <f t="shared" ref="E101:G102" si="17">E102</f>
        <v>0</v>
      </c>
      <c r="F101" s="265">
        <f t="shared" si="17"/>
        <v>0</v>
      </c>
      <c r="G101" s="265">
        <f t="shared" si="17"/>
        <v>0</v>
      </c>
    </row>
    <row r="102" spans="1:7" ht="31.5" hidden="1">
      <c r="A102" s="170" t="s">
        <v>265</v>
      </c>
      <c r="B102" s="215" t="s">
        <v>296</v>
      </c>
      <c r="C102" s="215" t="s">
        <v>254</v>
      </c>
      <c r="D102" s="215"/>
      <c r="E102" s="216">
        <f t="shared" si="17"/>
        <v>0</v>
      </c>
      <c r="F102" s="216">
        <f t="shared" si="17"/>
        <v>0</v>
      </c>
      <c r="G102" s="216">
        <f t="shared" si="17"/>
        <v>0</v>
      </c>
    </row>
    <row r="103" spans="1:7" hidden="1">
      <c r="A103" s="214" t="s">
        <v>292</v>
      </c>
      <c r="B103" s="215" t="s">
        <v>372</v>
      </c>
      <c r="C103" s="215" t="s">
        <v>254</v>
      </c>
      <c r="D103" s="215" t="s">
        <v>95</v>
      </c>
      <c r="E103" s="216">
        <v>0</v>
      </c>
      <c r="F103" s="216">
        <v>0</v>
      </c>
      <c r="G103" s="216">
        <v>0</v>
      </c>
    </row>
    <row r="104" spans="1:7" ht="31.5" hidden="1">
      <c r="A104" s="28" t="s">
        <v>297</v>
      </c>
      <c r="B104" s="264" t="s">
        <v>298</v>
      </c>
      <c r="C104" s="264"/>
      <c r="D104" s="264"/>
      <c r="E104" s="265">
        <f>E106</f>
        <v>0</v>
      </c>
      <c r="F104" s="265">
        <f>F106</f>
        <v>0</v>
      </c>
      <c r="G104" s="265">
        <f>G106</f>
        <v>0</v>
      </c>
    </row>
    <row r="105" spans="1:7" ht="78.75" hidden="1">
      <c r="A105" s="206" t="s">
        <v>272</v>
      </c>
      <c r="B105" s="264" t="s">
        <v>299</v>
      </c>
      <c r="C105" s="264"/>
      <c r="D105" s="264"/>
      <c r="E105" s="265">
        <f t="shared" ref="E105:G106" si="18">E106</f>
        <v>0</v>
      </c>
      <c r="F105" s="265">
        <f t="shared" si="18"/>
        <v>0</v>
      </c>
      <c r="G105" s="265">
        <f t="shared" si="18"/>
        <v>0</v>
      </c>
    </row>
    <row r="106" spans="1:7" ht="31.5" hidden="1">
      <c r="A106" s="170" t="s">
        <v>265</v>
      </c>
      <c r="B106" s="215" t="s">
        <v>299</v>
      </c>
      <c r="C106" s="215" t="s">
        <v>254</v>
      </c>
      <c r="D106" s="215"/>
      <c r="E106" s="216">
        <f t="shared" si="18"/>
        <v>0</v>
      </c>
      <c r="F106" s="216">
        <f t="shared" si="18"/>
        <v>0</v>
      </c>
      <c r="G106" s="216">
        <f t="shared" si="18"/>
        <v>0</v>
      </c>
    </row>
    <row r="107" spans="1:7" hidden="1">
      <c r="A107" s="214" t="s">
        <v>292</v>
      </c>
      <c r="B107" s="215" t="s">
        <v>299</v>
      </c>
      <c r="C107" s="215" t="s">
        <v>254</v>
      </c>
      <c r="D107" s="215" t="s">
        <v>95</v>
      </c>
      <c r="E107" s="216"/>
      <c r="F107" s="216"/>
      <c r="G107" s="216"/>
    </row>
    <row r="108" spans="1:7" ht="31.5" customHeight="1">
      <c r="A108" s="28" t="s">
        <v>300</v>
      </c>
      <c r="B108" s="264" t="s">
        <v>301</v>
      </c>
      <c r="C108" s="264"/>
      <c r="D108" s="264"/>
      <c r="E108" s="265">
        <f t="shared" ref="E108:G111" si="19">E109</f>
        <v>1000</v>
      </c>
      <c r="F108" s="265">
        <f t="shared" si="19"/>
        <v>0</v>
      </c>
      <c r="G108" s="265">
        <f t="shared" si="19"/>
        <v>0</v>
      </c>
    </row>
    <row r="109" spans="1:7" ht="31.5" hidden="1">
      <c r="A109" s="266" t="s">
        <v>373</v>
      </c>
      <c r="B109" s="264" t="s">
        <v>374</v>
      </c>
      <c r="C109" s="264"/>
      <c r="D109" s="264"/>
      <c r="E109" s="265">
        <f t="shared" si="19"/>
        <v>1000</v>
      </c>
      <c r="F109" s="265">
        <f t="shared" si="19"/>
        <v>0</v>
      </c>
      <c r="G109" s="265">
        <f t="shared" si="19"/>
        <v>0</v>
      </c>
    </row>
    <row r="110" spans="1:7" ht="66.75" customHeight="1">
      <c r="A110" s="206" t="s">
        <v>371</v>
      </c>
      <c r="B110" s="264" t="s">
        <v>521</v>
      </c>
      <c r="C110" s="264"/>
      <c r="D110" s="264"/>
      <c r="E110" s="265">
        <f t="shared" si="19"/>
        <v>1000</v>
      </c>
      <c r="F110" s="265">
        <f t="shared" si="19"/>
        <v>0</v>
      </c>
      <c r="G110" s="265">
        <f t="shared" si="19"/>
        <v>0</v>
      </c>
    </row>
    <row r="111" spans="1:7" ht="31.5">
      <c r="A111" s="170" t="s">
        <v>265</v>
      </c>
      <c r="B111" s="215" t="s">
        <v>521</v>
      </c>
      <c r="C111" s="215" t="s">
        <v>254</v>
      </c>
      <c r="D111" s="215"/>
      <c r="E111" s="216">
        <f t="shared" si="19"/>
        <v>1000</v>
      </c>
      <c r="F111" s="216">
        <f t="shared" si="19"/>
        <v>0</v>
      </c>
      <c r="G111" s="216">
        <f t="shared" si="19"/>
        <v>0</v>
      </c>
    </row>
    <row r="112" spans="1:7" ht="31.5">
      <c r="A112" s="214" t="s">
        <v>302</v>
      </c>
      <c r="B112" s="215" t="s">
        <v>521</v>
      </c>
      <c r="C112" s="215" t="s">
        <v>254</v>
      </c>
      <c r="D112" s="215" t="s">
        <v>239</v>
      </c>
      <c r="E112" s="216">
        <v>1000</v>
      </c>
      <c r="F112" s="216">
        <v>0</v>
      </c>
      <c r="G112" s="216">
        <v>0</v>
      </c>
    </row>
    <row r="113" spans="1:7" ht="47.25">
      <c r="A113" s="259" t="s">
        <v>303</v>
      </c>
      <c r="B113" s="264" t="s">
        <v>304</v>
      </c>
      <c r="C113" s="264"/>
      <c r="D113" s="264"/>
      <c r="E113" s="265" t="e">
        <f>E118+#REF!</f>
        <v>#REF!</v>
      </c>
      <c r="F113" s="265">
        <f>F118</f>
        <v>0</v>
      </c>
      <c r="G113" s="265">
        <f>G118</f>
        <v>0</v>
      </c>
    </row>
    <row r="114" spans="1:7" ht="31.5" hidden="1">
      <c r="A114" s="270" t="s">
        <v>305</v>
      </c>
      <c r="B114" s="264" t="s">
        <v>306</v>
      </c>
      <c r="C114" s="264"/>
      <c r="D114" s="264"/>
      <c r="E114" s="265">
        <f>E116</f>
        <v>0</v>
      </c>
      <c r="F114" s="265">
        <f>F116</f>
        <v>0</v>
      </c>
      <c r="G114" s="265">
        <f>G116</f>
        <v>0</v>
      </c>
    </row>
    <row r="115" spans="1:7" ht="78.75" hidden="1">
      <c r="A115" s="206" t="s">
        <v>272</v>
      </c>
      <c r="B115" s="264" t="s">
        <v>307</v>
      </c>
      <c r="C115" s="264"/>
      <c r="D115" s="264"/>
      <c r="E115" s="265">
        <f t="shared" ref="E115:G116" si="20">E116</f>
        <v>0</v>
      </c>
      <c r="F115" s="265">
        <f t="shared" si="20"/>
        <v>0</v>
      </c>
      <c r="G115" s="265">
        <f t="shared" si="20"/>
        <v>0</v>
      </c>
    </row>
    <row r="116" spans="1:7" ht="31.5" hidden="1">
      <c r="A116" s="170" t="s">
        <v>265</v>
      </c>
      <c r="B116" s="215" t="s">
        <v>307</v>
      </c>
      <c r="C116" s="215" t="s">
        <v>254</v>
      </c>
      <c r="D116" s="215"/>
      <c r="E116" s="216">
        <f t="shared" si="20"/>
        <v>0</v>
      </c>
      <c r="F116" s="216">
        <f t="shared" si="20"/>
        <v>0</v>
      </c>
      <c r="G116" s="216">
        <f t="shared" si="20"/>
        <v>0</v>
      </c>
    </row>
    <row r="117" spans="1:7" hidden="1">
      <c r="A117" s="214" t="s">
        <v>308</v>
      </c>
      <c r="B117" s="215" t="s">
        <v>307</v>
      </c>
      <c r="C117" s="215" t="s">
        <v>254</v>
      </c>
      <c r="D117" s="215" t="s">
        <v>309</v>
      </c>
      <c r="E117" s="216"/>
      <c r="F117" s="216"/>
      <c r="G117" s="216"/>
    </row>
    <row r="118" spans="1:7">
      <c r="A118" s="259" t="s">
        <v>376</v>
      </c>
      <c r="B118" s="264" t="s">
        <v>311</v>
      </c>
      <c r="C118" s="264"/>
      <c r="D118" s="264"/>
      <c r="E118" s="265">
        <f>E119+E131+E134+E137</f>
        <v>66000</v>
      </c>
      <c r="F118" s="265">
        <f>F119+F131+F134+F137</f>
        <v>0</v>
      </c>
      <c r="G118" s="265">
        <f>G119+G131+G134+G137</f>
        <v>0</v>
      </c>
    </row>
    <row r="119" spans="1:7" ht="65.25" customHeight="1">
      <c r="A119" s="206" t="s">
        <v>371</v>
      </c>
      <c r="B119" s="264" t="s">
        <v>375</v>
      </c>
      <c r="C119" s="264"/>
      <c r="D119" s="264"/>
      <c r="E119" s="265">
        <f t="shared" ref="E119:G120" si="21">E120</f>
        <v>55000</v>
      </c>
      <c r="F119" s="265">
        <f t="shared" si="21"/>
        <v>0</v>
      </c>
      <c r="G119" s="265">
        <f t="shared" si="21"/>
        <v>0</v>
      </c>
    </row>
    <row r="120" spans="1:7" ht="31.5">
      <c r="A120" s="170" t="s">
        <v>265</v>
      </c>
      <c r="B120" s="215" t="s">
        <v>375</v>
      </c>
      <c r="C120" s="215" t="s">
        <v>254</v>
      </c>
      <c r="D120" s="215"/>
      <c r="E120" s="216">
        <f t="shared" si="21"/>
        <v>55000</v>
      </c>
      <c r="F120" s="216">
        <f t="shared" si="21"/>
        <v>0</v>
      </c>
      <c r="G120" s="216">
        <f t="shared" si="21"/>
        <v>0</v>
      </c>
    </row>
    <row r="121" spans="1:7">
      <c r="A121" s="214" t="s">
        <v>105</v>
      </c>
      <c r="B121" s="215" t="s">
        <v>375</v>
      </c>
      <c r="C121" s="215" t="s">
        <v>254</v>
      </c>
      <c r="D121" s="215" t="s">
        <v>106</v>
      </c>
      <c r="E121" s="216">
        <v>55000</v>
      </c>
      <c r="F121" s="216">
        <v>0</v>
      </c>
      <c r="G121" s="216">
        <v>0</v>
      </c>
    </row>
    <row r="122" spans="1:7" ht="31.5" hidden="1">
      <c r="A122" s="259" t="s">
        <v>310</v>
      </c>
      <c r="B122" s="264" t="s">
        <v>311</v>
      </c>
      <c r="C122" s="264"/>
      <c r="D122" s="264"/>
      <c r="E122" s="265">
        <f>E123+E126+E129</f>
        <v>0</v>
      </c>
      <c r="F122" s="265">
        <f>F123+F126+F129</f>
        <v>0</v>
      </c>
      <c r="G122" s="265">
        <f>G123+G126+G129</f>
        <v>0</v>
      </c>
    </row>
    <row r="123" spans="1:7" ht="31.5" hidden="1">
      <c r="A123" s="214" t="s">
        <v>312</v>
      </c>
      <c r="B123" s="215" t="s">
        <v>313</v>
      </c>
      <c r="C123" s="215"/>
      <c r="D123" s="215"/>
      <c r="E123" s="216">
        <f t="shared" ref="E123:G124" si="22">E124</f>
        <v>0</v>
      </c>
      <c r="F123" s="216">
        <f t="shared" si="22"/>
        <v>0</v>
      </c>
      <c r="G123" s="216">
        <f t="shared" si="22"/>
        <v>0</v>
      </c>
    </row>
    <row r="124" spans="1:7" ht="94.5" hidden="1">
      <c r="A124" s="214" t="s">
        <v>251</v>
      </c>
      <c r="B124" s="215" t="s">
        <v>313</v>
      </c>
      <c r="C124" s="215" t="s">
        <v>252</v>
      </c>
      <c r="D124" s="215"/>
      <c r="E124" s="216">
        <f t="shared" si="22"/>
        <v>0</v>
      </c>
      <c r="F124" s="216">
        <f t="shared" si="22"/>
        <v>0</v>
      </c>
      <c r="G124" s="216">
        <f t="shared" si="22"/>
        <v>0</v>
      </c>
    </row>
    <row r="125" spans="1:7" hidden="1">
      <c r="A125" s="214" t="s">
        <v>105</v>
      </c>
      <c r="B125" s="215" t="s">
        <v>313</v>
      </c>
      <c r="C125" s="215" t="s">
        <v>252</v>
      </c>
      <c r="D125" s="215" t="s">
        <v>106</v>
      </c>
      <c r="E125" s="216"/>
      <c r="F125" s="216"/>
      <c r="G125" s="216"/>
    </row>
    <row r="126" spans="1:7" ht="31.5" hidden="1">
      <c r="A126" s="214" t="s">
        <v>279</v>
      </c>
      <c r="B126" s="215" t="s">
        <v>314</v>
      </c>
      <c r="C126" s="215"/>
      <c r="D126" s="215"/>
      <c r="E126" s="216">
        <f t="shared" ref="E126:G127" si="23">E127</f>
        <v>0</v>
      </c>
      <c r="F126" s="216">
        <f t="shared" si="23"/>
        <v>0</v>
      </c>
      <c r="G126" s="216">
        <f t="shared" si="23"/>
        <v>0</v>
      </c>
    </row>
    <row r="127" spans="1:7" ht="31.5" hidden="1">
      <c r="A127" s="170" t="s">
        <v>265</v>
      </c>
      <c r="B127" s="215" t="s">
        <v>314</v>
      </c>
      <c r="C127" s="215" t="s">
        <v>254</v>
      </c>
      <c r="D127" s="215"/>
      <c r="E127" s="216">
        <f t="shared" si="23"/>
        <v>0</v>
      </c>
      <c r="F127" s="216">
        <f t="shared" si="23"/>
        <v>0</v>
      </c>
      <c r="G127" s="216">
        <f t="shared" si="23"/>
        <v>0</v>
      </c>
    </row>
    <row r="128" spans="1:7" hidden="1">
      <c r="A128" s="214" t="s">
        <v>105</v>
      </c>
      <c r="B128" s="215" t="s">
        <v>314</v>
      </c>
      <c r="C128" s="215" t="s">
        <v>254</v>
      </c>
      <c r="D128" s="215" t="s">
        <v>106</v>
      </c>
      <c r="E128" s="216"/>
      <c r="F128" s="216"/>
      <c r="G128" s="216"/>
    </row>
    <row r="129" spans="1:7" hidden="1">
      <c r="A129" s="170" t="s">
        <v>266</v>
      </c>
      <c r="B129" s="215" t="s">
        <v>314</v>
      </c>
      <c r="C129" s="215" t="s">
        <v>267</v>
      </c>
      <c r="D129" s="215"/>
      <c r="E129" s="216"/>
      <c r="F129" s="216"/>
      <c r="G129" s="216"/>
    </row>
    <row r="130" spans="1:7" hidden="1">
      <c r="A130" s="214" t="s">
        <v>105</v>
      </c>
      <c r="B130" s="215" t="s">
        <v>314</v>
      </c>
      <c r="C130" s="215" t="s">
        <v>267</v>
      </c>
      <c r="D130" s="215" t="s">
        <v>106</v>
      </c>
      <c r="E130" s="216"/>
      <c r="F130" s="216"/>
      <c r="G130" s="216"/>
    </row>
    <row r="131" spans="1:7" ht="63" customHeight="1">
      <c r="A131" s="206" t="s">
        <v>371</v>
      </c>
      <c r="B131" s="264" t="s">
        <v>377</v>
      </c>
      <c r="C131" s="264"/>
      <c r="D131" s="264"/>
      <c r="E131" s="265">
        <f t="shared" ref="E131:G132" si="24">E132</f>
        <v>1000</v>
      </c>
      <c r="F131" s="265">
        <f t="shared" si="24"/>
        <v>0</v>
      </c>
      <c r="G131" s="265">
        <f t="shared" si="24"/>
        <v>0</v>
      </c>
    </row>
    <row r="132" spans="1:7" ht="31.5">
      <c r="A132" s="170" t="s">
        <v>265</v>
      </c>
      <c r="B132" s="215" t="s">
        <v>377</v>
      </c>
      <c r="C132" s="215" t="s">
        <v>254</v>
      </c>
      <c r="D132" s="215"/>
      <c r="E132" s="216">
        <f t="shared" si="24"/>
        <v>1000</v>
      </c>
      <c r="F132" s="216">
        <f t="shared" si="24"/>
        <v>0</v>
      </c>
      <c r="G132" s="216">
        <f t="shared" si="24"/>
        <v>0</v>
      </c>
    </row>
    <row r="133" spans="1:7">
      <c r="A133" s="214" t="s">
        <v>105</v>
      </c>
      <c r="B133" s="215" t="s">
        <v>377</v>
      </c>
      <c r="C133" s="215" t="s">
        <v>254</v>
      </c>
      <c r="D133" s="215" t="s">
        <v>106</v>
      </c>
      <c r="E133" s="216">
        <v>1000</v>
      </c>
      <c r="F133" s="216">
        <v>0</v>
      </c>
      <c r="G133" s="216">
        <v>0</v>
      </c>
    </row>
    <row r="134" spans="1:7" ht="64.5" customHeight="1">
      <c r="A134" s="206" t="s">
        <v>371</v>
      </c>
      <c r="B134" s="264" t="s">
        <v>378</v>
      </c>
      <c r="C134" s="264"/>
      <c r="D134" s="264"/>
      <c r="E134" s="265">
        <f t="shared" ref="E134:G135" si="25">E135</f>
        <v>1000</v>
      </c>
      <c r="F134" s="265">
        <f t="shared" si="25"/>
        <v>0</v>
      </c>
      <c r="G134" s="265">
        <f t="shared" si="25"/>
        <v>0</v>
      </c>
    </row>
    <row r="135" spans="1:7" ht="31.5">
      <c r="A135" s="170" t="s">
        <v>265</v>
      </c>
      <c r="B135" s="215" t="s">
        <v>378</v>
      </c>
      <c r="C135" s="215" t="s">
        <v>254</v>
      </c>
      <c r="D135" s="215"/>
      <c r="E135" s="216">
        <f t="shared" si="25"/>
        <v>1000</v>
      </c>
      <c r="F135" s="216">
        <f t="shared" si="25"/>
        <v>0</v>
      </c>
      <c r="G135" s="216">
        <f t="shared" si="25"/>
        <v>0</v>
      </c>
    </row>
    <row r="136" spans="1:7">
      <c r="A136" s="214" t="s">
        <v>105</v>
      </c>
      <c r="B136" s="215" t="s">
        <v>378</v>
      </c>
      <c r="C136" s="215" t="s">
        <v>254</v>
      </c>
      <c r="D136" s="215" t="s">
        <v>106</v>
      </c>
      <c r="E136" s="216">
        <v>1000</v>
      </c>
      <c r="F136" s="216">
        <v>0</v>
      </c>
      <c r="G136" s="216">
        <v>0</v>
      </c>
    </row>
    <row r="137" spans="1:7" ht="64.5" customHeight="1">
      <c r="A137" s="206" t="s">
        <v>371</v>
      </c>
      <c r="B137" s="264" t="s">
        <v>379</v>
      </c>
      <c r="C137" s="264"/>
      <c r="D137" s="264"/>
      <c r="E137" s="265">
        <f t="shared" ref="E137:G138" si="26">E138</f>
        <v>9000</v>
      </c>
      <c r="F137" s="265">
        <f t="shared" si="26"/>
        <v>0</v>
      </c>
      <c r="G137" s="265">
        <f t="shared" si="26"/>
        <v>0</v>
      </c>
    </row>
    <row r="138" spans="1:7" ht="31.5">
      <c r="A138" s="170" t="s">
        <v>265</v>
      </c>
      <c r="B138" s="215" t="s">
        <v>379</v>
      </c>
      <c r="C138" s="215" t="s">
        <v>254</v>
      </c>
      <c r="D138" s="215"/>
      <c r="E138" s="216">
        <f t="shared" si="26"/>
        <v>9000</v>
      </c>
      <c r="F138" s="216">
        <f t="shared" si="26"/>
        <v>0</v>
      </c>
      <c r="G138" s="216">
        <f t="shared" si="26"/>
        <v>0</v>
      </c>
    </row>
    <row r="139" spans="1:7">
      <c r="A139" s="214" t="s">
        <v>105</v>
      </c>
      <c r="B139" s="215" t="s">
        <v>379</v>
      </c>
      <c r="C139" s="215" t="s">
        <v>254</v>
      </c>
      <c r="D139" s="215" t="s">
        <v>106</v>
      </c>
      <c r="E139" s="216">
        <v>9000</v>
      </c>
      <c r="F139" s="216">
        <v>0</v>
      </c>
      <c r="G139" s="216">
        <v>0</v>
      </c>
    </row>
    <row r="140" spans="1:7" ht="35.25" customHeight="1">
      <c r="A140" s="259" t="s">
        <v>315</v>
      </c>
      <c r="B140" s="264" t="s">
        <v>316</v>
      </c>
      <c r="C140" s="264"/>
      <c r="D140" s="264"/>
      <c r="E140" s="265">
        <f>E141+E148+E160+E178+E182</f>
        <v>657462.13</v>
      </c>
      <c r="F140" s="265">
        <f>F141+F148+F160+F178+F182</f>
        <v>200000</v>
      </c>
      <c r="G140" s="265">
        <f>G141+G148+G160+G178+G182</f>
        <v>200000</v>
      </c>
    </row>
    <row r="141" spans="1:7" ht="18.75" customHeight="1">
      <c r="A141" s="270" t="s">
        <v>317</v>
      </c>
      <c r="B141" s="264" t="s">
        <v>318</v>
      </c>
      <c r="C141" s="264"/>
      <c r="D141" s="264"/>
      <c r="E141" s="265">
        <f>E142+E145</f>
        <v>6000</v>
      </c>
      <c r="F141" s="265">
        <f>F142+F145</f>
        <v>0</v>
      </c>
      <c r="G141" s="265">
        <f>G142+G145</f>
        <v>0</v>
      </c>
    </row>
    <row r="142" spans="1:7" ht="63.75" customHeight="1">
      <c r="A142" s="206" t="s">
        <v>371</v>
      </c>
      <c r="B142" s="264" t="s">
        <v>319</v>
      </c>
      <c r="C142" s="264"/>
      <c r="D142" s="264"/>
      <c r="E142" s="265">
        <f t="shared" ref="E142:G143" si="27">E143</f>
        <v>5000</v>
      </c>
      <c r="F142" s="265">
        <f t="shared" si="27"/>
        <v>0</v>
      </c>
      <c r="G142" s="265">
        <f t="shared" si="27"/>
        <v>0</v>
      </c>
    </row>
    <row r="143" spans="1:7" ht="31.5">
      <c r="A143" s="170" t="s">
        <v>265</v>
      </c>
      <c r="B143" s="215" t="s">
        <v>319</v>
      </c>
      <c r="C143" s="215" t="s">
        <v>254</v>
      </c>
      <c r="D143" s="215"/>
      <c r="E143" s="216">
        <f t="shared" si="27"/>
        <v>5000</v>
      </c>
      <c r="F143" s="216">
        <f t="shared" si="27"/>
        <v>0</v>
      </c>
      <c r="G143" s="216">
        <f t="shared" si="27"/>
        <v>0</v>
      </c>
    </row>
    <row r="144" spans="1:7">
      <c r="A144" s="214" t="s">
        <v>230</v>
      </c>
      <c r="B144" s="215" t="s">
        <v>319</v>
      </c>
      <c r="C144" s="215" t="s">
        <v>254</v>
      </c>
      <c r="D144" s="215" t="s">
        <v>232</v>
      </c>
      <c r="E144" s="216">
        <v>5000</v>
      </c>
      <c r="F144" s="216">
        <v>0</v>
      </c>
      <c r="G144" s="216">
        <v>0</v>
      </c>
    </row>
    <row r="145" spans="1:7" ht="64.5" customHeight="1">
      <c r="A145" s="206" t="s">
        <v>371</v>
      </c>
      <c r="B145" s="264" t="s">
        <v>320</v>
      </c>
      <c r="C145" s="264"/>
      <c r="D145" s="264"/>
      <c r="E145" s="265">
        <f t="shared" ref="E145:G146" si="28">E146</f>
        <v>1000</v>
      </c>
      <c r="F145" s="265">
        <f t="shared" si="28"/>
        <v>0</v>
      </c>
      <c r="G145" s="265">
        <f t="shared" si="28"/>
        <v>0</v>
      </c>
    </row>
    <row r="146" spans="1:7" ht="31.5">
      <c r="A146" s="170" t="s">
        <v>265</v>
      </c>
      <c r="B146" s="215" t="s">
        <v>320</v>
      </c>
      <c r="C146" s="215" t="s">
        <v>254</v>
      </c>
      <c r="D146" s="215"/>
      <c r="E146" s="216">
        <f t="shared" si="28"/>
        <v>1000</v>
      </c>
      <c r="F146" s="216">
        <f t="shared" si="28"/>
        <v>0</v>
      </c>
      <c r="G146" s="216">
        <f t="shared" si="28"/>
        <v>0</v>
      </c>
    </row>
    <row r="147" spans="1:7">
      <c r="A147" s="214" t="s">
        <v>391</v>
      </c>
      <c r="B147" s="215" t="s">
        <v>320</v>
      </c>
      <c r="C147" s="215" t="s">
        <v>254</v>
      </c>
      <c r="D147" s="215" t="s">
        <v>232</v>
      </c>
      <c r="E147" s="216">
        <v>1000</v>
      </c>
      <c r="F147" s="216">
        <v>0</v>
      </c>
      <c r="G147" s="216">
        <v>0</v>
      </c>
    </row>
    <row r="148" spans="1:7" ht="32.25" customHeight="1">
      <c r="A148" s="270" t="s">
        <v>321</v>
      </c>
      <c r="B148" s="264" t="s">
        <v>322</v>
      </c>
      <c r="C148" s="264"/>
      <c r="D148" s="264"/>
      <c r="E148" s="265">
        <f>E149+E152+E157</f>
        <v>405014.51</v>
      </c>
      <c r="F148" s="265">
        <f>F149+F152+F157</f>
        <v>100000</v>
      </c>
      <c r="G148" s="265">
        <f>G149+G152+G157</f>
        <v>100000</v>
      </c>
    </row>
    <row r="149" spans="1:7" ht="31.5">
      <c r="A149" s="258" t="s">
        <v>392</v>
      </c>
      <c r="B149" s="215" t="s">
        <v>323</v>
      </c>
      <c r="C149" s="215"/>
      <c r="D149" s="215"/>
      <c r="E149" s="216">
        <f t="shared" ref="E149:G150" si="29">E150</f>
        <v>369014.51</v>
      </c>
      <c r="F149" s="216">
        <f t="shared" si="29"/>
        <v>100000</v>
      </c>
      <c r="G149" s="216">
        <f t="shared" si="29"/>
        <v>100000</v>
      </c>
    </row>
    <row r="150" spans="1:7" ht="81.75" customHeight="1">
      <c r="A150" s="214" t="s">
        <v>251</v>
      </c>
      <c r="B150" s="215" t="s">
        <v>323</v>
      </c>
      <c r="C150" s="215" t="s">
        <v>252</v>
      </c>
      <c r="D150" s="215"/>
      <c r="E150" s="216">
        <f t="shared" si="29"/>
        <v>369014.51</v>
      </c>
      <c r="F150" s="216">
        <f t="shared" si="29"/>
        <v>100000</v>
      </c>
      <c r="G150" s="216">
        <f t="shared" si="29"/>
        <v>100000</v>
      </c>
    </row>
    <row r="151" spans="1:7">
      <c r="A151" s="214" t="s">
        <v>102</v>
      </c>
      <c r="B151" s="215" t="s">
        <v>323</v>
      </c>
      <c r="C151" s="215" t="s">
        <v>252</v>
      </c>
      <c r="D151" s="215" t="s">
        <v>103</v>
      </c>
      <c r="E151" s="216">
        <v>369014.51</v>
      </c>
      <c r="F151" s="216">
        <v>100000</v>
      </c>
      <c r="G151" s="216">
        <v>100000</v>
      </c>
    </row>
    <row r="152" spans="1:7" ht="63">
      <c r="A152" s="202" t="s">
        <v>393</v>
      </c>
      <c r="B152" s="215" t="s">
        <v>324</v>
      </c>
      <c r="C152" s="215"/>
      <c r="D152" s="215"/>
      <c r="E152" s="216">
        <f>E153+E155</f>
        <v>26000</v>
      </c>
      <c r="F152" s="216">
        <f>F153+F155</f>
        <v>0</v>
      </c>
      <c r="G152" s="216">
        <f>G153+G155</f>
        <v>0</v>
      </c>
    </row>
    <row r="153" spans="1:7" ht="31.5">
      <c r="A153" s="170" t="s">
        <v>265</v>
      </c>
      <c r="B153" s="215" t="s">
        <v>324</v>
      </c>
      <c r="C153" s="215" t="s">
        <v>254</v>
      </c>
      <c r="D153" s="215"/>
      <c r="E153" s="216">
        <f>E154</f>
        <v>25000</v>
      </c>
      <c r="F153" s="216">
        <f>F154</f>
        <v>0</v>
      </c>
      <c r="G153" s="216">
        <f>G154</f>
        <v>0</v>
      </c>
    </row>
    <row r="154" spans="1:7">
      <c r="A154" s="214" t="s">
        <v>102</v>
      </c>
      <c r="B154" s="215" t="s">
        <v>324</v>
      </c>
      <c r="C154" s="215" t="s">
        <v>254</v>
      </c>
      <c r="D154" s="215" t="s">
        <v>103</v>
      </c>
      <c r="E154" s="216">
        <v>25000</v>
      </c>
      <c r="F154" s="216">
        <v>0</v>
      </c>
      <c r="G154" s="216">
        <v>0</v>
      </c>
    </row>
    <row r="155" spans="1:7">
      <c r="A155" s="170" t="s">
        <v>266</v>
      </c>
      <c r="B155" s="215" t="s">
        <v>394</v>
      </c>
      <c r="C155" s="215" t="s">
        <v>267</v>
      </c>
      <c r="D155" s="215"/>
      <c r="E155" s="216">
        <f>E156</f>
        <v>1000</v>
      </c>
      <c r="F155" s="216">
        <f>F156</f>
        <v>0</v>
      </c>
      <c r="G155" s="216">
        <f>G156</f>
        <v>0</v>
      </c>
    </row>
    <row r="156" spans="1:7">
      <c r="A156" s="214" t="s">
        <v>102</v>
      </c>
      <c r="B156" s="215" t="s">
        <v>394</v>
      </c>
      <c r="C156" s="215" t="s">
        <v>267</v>
      </c>
      <c r="D156" s="215" t="s">
        <v>103</v>
      </c>
      <c r="E156" s="216">
        <v>1000</v>
      </c>
      <c r="F156" s="216">
        <v>0</v>
      </c>
      <c r="G156" s="216">
        <v>0</v>
      </c>
    </row>
    <row r="157" spans="1:7" ht="61.5" customHeight="1">
      <c r="A157" s="319" t="s">
        <v>371</v>
      </c>
      <c r="B157" s="215" t="s">
        <v>325</v>
      </c>
      <c r="C157" s="215"/>
      <c r="D157" s="215"/>
      <c r="E157" s="216">
        <f t="shared" ref="E157:G158" si="30">E158</f>
        <v>10000</v>
      </c>
      <c r="F157" s="216">
        <f t="shared" si="30"/>
        <v>0</v>
      </c>
      <c r="G157" s="216">
        <f t="shared" si="30"/>
        <v>0</v>
      </c>
    </row>
    <row r="158" spans="1:7" ht="31.5">
      <c r="A158" s="170" t="s">
        <v>265</v>
      </c>
      <c r="B158" s="215" t="s">
        <v>325</v>
      </c>
      <c r="C158" s="215" t="s">
        <v>254</v>
      </c>
      <c r="D158" s="215"/>
      <c r="E158" s="216">
        <f t="shared" si="30"/>
        <v>10000</v>
      </c>
      <c r="F158" s="216">
        <f t="shared" si="30"/>
        <v>0</v>
      </c>
      <c r="G158" s="216">
        <f t="shared" si="30"/>
        <v>0</v>
      </c>
    </row>
    <row r="159" spans="1:7">
      <c r="A159" s="214" t="s">
        <v>102</v>
      </c>
      <c r="B159" s="215" t="s">
        <v>325</v>
      </c>
      <c r="C159" s="215" t="s">
        <v>254</v>
      </c>
      <c r="D159" s="215" t="s">
        <v>103</v>
      </c>
      <c r="E159" s="216">
        <v>10000</v>
      </c>
      <c r="F159" s="216">
        <v>0</v>
      </c>
      <c r="G159" s="216">
        <v>0</v>
      </c>
    </row>
    <row r="160" spans="1:7" ht="31.5">
      <c r="A160" s="259" t="s">
        <v>326</v>
      </c>
      <c r="B160" s="264" t="s">
        <v>327</v>
      </c>
      <c r="C160" s="264"/>
      <c r="D160" s="264"/>
      <c r="E160" s="265">
        <f>E161+E164</f>
        <v>231447.62</v>
      </c>
      <c r="F160" s="265">
        <f>F161+F164</f>
        <v>100000</v>
      </c>
      <c r="G160" s="265">
        <f>G161+G164</f>
        <v>100000</v>
      </c>
    </row>
    <row r="161" spans="1:7" ht="31.5">
      <c r="A161" s="258" t="s">
        <v>392</v>
      </c>
      <c r="B161" s="215" t="s">
        <v>328</v>
      </c>
      <c r="C161" s="215"/>
      <c r="D161" s="215"/>
      <c r="E161" s="216">
        <f t="shared" ref="E161:G162" si="31">E162</f>
        <v>229447.62</v>
      </c>
      <c r="F161" s="216">
        <f t="shared" si="31"/>
        <v>100000</v>
      </c>
      <c r="G161" s="216">
        <f t="shared" si="31"/>
        <v>100000</v>
      </c>
    </row>
    <row r="162" spans="1:7" ht="81" customHeight="1">
      <c r="A162" s="214" t="s">
        <v>251</v>
      </c>
      <c r="B162" s="215" t="s">
        <v>328</v>
      </c>
      <c r="C162" s="215" t="s">
        <v>252</v>
      </c>
      <c r="D162" s="215"/>
      <c r="E162" s="216">
        <f t="shared" si="31"/>
        <v>229447.62</v>
      </c>
      <c r="F162" s="216">
        <f t="shared" si="31"/>
        <v>100000</v>
      </c>
      <c r="G162" s="216">
        <f t="shared" si="31"/>
        <v>100000</v>
      </c>
    </row>
    <row r="163" spans="1:7">
      <c r="A163" s="214" t="s">
        <v>102</v>
      </c>
      <c r="B163" s="215" t="s">
        <v>328</v>
      </c>
      <c r="C163" s="215" t="s">
        <v>252</v>
      </c>
      <c r="D163" s="215" t="s">
        <v>103</v>
      </c>
      <c r="E163" s="216">
        <v>229447.62</v>
      </c>
      <c r="F163" s="216">
        <v>100000</v>
      </c>
      <c r="G163" s="216">
        <v>100000</v>
      </c>
    </row>
    <row r="164" spans="1:7" ht="63">
      <c r="A164" s="202" t="s">
        <v>393</v>
      </c>
      <c r="B164" s="215" t="s">
        <v>329</v>
      </c>
      <c r="C164" s="215"/>
      <c r="D164" s="215"/>
      <c r="E164" s="216">
        <f t="shared" ref="E164:G165" si="32">E165</f>
        <v>2000</v>
      </c>
      <c r="F164" s="216">
        <f t="shared" si="32"/>
        <v>0</v>
      </c>
      <c r="G164" s="216">
        <f t="shared" si="32"/>
        <v>0</v>
      </c>
    </row>
    <row r="165" spans="1:7" ht="31.5">
      <c r="A165" s="170" t="s">
        <v>265</v>
      </c>
      <c r="B165" s="215" t="s">
        <v>329</v>
      </c>
      <c r="C165" s="215" t="s">
        <v>254</v>
      </c>
      <c r="D165" s="215"/>
      <c r="E165" s="216">
        <f t="shared" si="32"/>
        <v>2000</v>
      </c>
      <c r="F165" s="216">
        <f t="shared" si="32"/>
        <v>0</v>
      </c>
      <c r="G165" s="216">
        <f t="shared" si="32"/>
        <v>0</v>
      </c>
    </row>
    <row r="166" spans="1:7">
      <c r="A166" s="214" t="s">
        <v>102</v>
      </c>
      <c r="B166" s="215" t="s">
        <v>329</v>
      </c>
      <c r="C166" s="215" t="s">
        <v>254</v>
      </c>
      <c r="D166" s="215" t="s">
        <v>103</v>
      </c>
      <c r="E166" s="216">
        <v>2000</v>
      </c>
      <c r="F166" s="216">
        <v>0</v>
      </c>
      <c r="G166" s="216">
        <v>0</v>
      </c>
    </row>
    <row r="167" spans="1:7" ht="47.25" hidden="1">
      <c r="A167" s="259" t="s">
        <v>330</v>
      </c>
      <c r="B167" s="264" t="s">
        <v>331</v>
      </c>
      <c r="C167" s="264"/>
      <c r="D167" s="264"/>
      <c r="E167" s="265">
        <f>E168+E171</f>
        <v>0</v>
      </c>
      <c r="F167" s="265">
        <f>F168+F171</f>
        <v>0</v>
      </c>
      <c r="G167" s="265">
        <f>G168+G171</f>
        <v>0</v>
      </c>
    </row>
    <row r="168" spans="1:7" ht="31.5" hidden="1">
      <c r="A168" s="214" t="s">
        <v>312</v>
      </c>
      <c r="B168" s="215" t="s">
        <v>332</v>
      </c>
      <c r="C168" s="215"/>
      <c r="D168" s="215"/>
      <c r="E168" s="216">
        <f t="shared" ref="E168:G169" si="33">E169</f>
        <v>0</v>
      </c>
      <c r="F168" s="216">
        <f t="shared" si="33"/>
        <v>0</v>
      </c>
      <c r="G168" s="216">
        <f t="shared" si="33"/>
        <v>0</v>
      </c>
    </row>
    <row r="169" spans="1:7" ht="94.5" hidden="1">
      <c r="A169" s="214" t="s">
        <v>251</v>
      </c>
      <c r="B169" s="215" t="s">
        <v>332</v>
      </c>
      <c r="C169" s="215" t="s">
        <v>252</v>
      </c>
      <c r="D169" s="215"/>
      <c r="E169" s="216">
        <f t="shared" si="33"/>
        <v>0</v>
      </c>
      <c r="F169" s="216">
        <f t="shared" si="33"/>
        <v>0</v>
      </c>
      <c r="G169" s="216">
        <f t="shared" si="33"/>
        <v>0</v>
      </c>
    </row>
    <row r="170" spans="1:7" ht="31.5" hidden="1">
      <c r="A170" s="214" t="s">
        <v>333</v>
      </c>
      <c r="B170" s="215" t="s">
        <v>332</v>
      </c>
      <c r="C170" s="215" t="s">
        <v>252</v>
      </c>
      <c r="D170" s="215" t="s">
        <v>334</v>
      </c>
      <c r="E170" s="216"/>
      <c r="F170" s="216"/>
      <c r="G170" s="216"/>
    </row>
    <row r="171" spans="1:7" ht="31.5" hidden="1">
      <c r="A171" s="214" t="s">
        <v>279</v>
      </c>
      <c r="B171" s="215" t="s">
        <v>335</v>
      </c>
      <c r="C171" s="215"/>
      <c r="D171" s="215"/>
      <c r="E171" s="216">
        <f t="shared" ref="E171:G172" si="34">E172</f>
        <v>0</v>
      </c>
      <c r="F171" s="216">
        <f t="shared" si="34"/>
        <v>0</v>
      </c>
      <c r="G171" s="216">
        <f t="shared" si="34"/>
        <v>0</v>
      </c>
    </row>
    <row r="172" spans="1:7" ht="31.5" hidden="1">
      <c r="A172" s="170" t="s">
        <v>265</v>
      </c>
      <c r="B172" s="215" t="s">
        <v>335</v>
      </c>
      <c r="C172" s="215" t="s">
        <v>254</v>
      </c>
      <c r="D172" s="215"/>
      <c r="E172" s="216">
        <f t="shared" si="34"/>
        <v>0</v>
      </c>
      <c r="F172" s="216">
        <f t="shared" si="34"/>
        <v>0</v>
      </c>
      <c r="G172" s="216">
        <f t="shared" si="34"/>
        <v>0</v>
      </c>
    </row>
    <row r="173" spans="1:7" ht="31.5" hidden="1">
      <c r="A173" s="214" t="s">
        <v>333</v>
      </c>
      <c r="B173" s="215" t="s">
        <v>335</v>
      </c>
      <c r="C173" s="215" t="s">
        <v>254</v>
      </c>
      <c r="D173" s="215" t="s">
        <v>334</v>
      </c>
      <c r="E173" s="216"/>
      <c r="F173" s="216"/>
      <c r="G173" s="216"/>
    </row>
    <row r="174" spans="1:7" ht="31.5" hidden="1">
      <c r="A174" s="270" t="s">
        <v>336</v>
      </c>
      <c r="B174" s="264" t="s">
        <v>337</v>
      </c>
      <c r="C174" s="264"/>
      <c r="D174" s="264"/>
      <c r="E174" s="265">
        <f>E176</f>
        <v>0</v>
      </c>
      <c r="F174" s="265">
        <f>F176</f>
        <v>0</v>
      </c>
      <c r="G174" s="265">
        <f>G176</f>
        <v>0</v>
      </c>
    </row>
    <row r="175" spans="1:7" ht="78.75" hidden="1">
      <c r="A175" s="206" t="s">
        <v>272</v>
      </c>
      <c r="B175" s="264" t="s">
        <v>338</v>
      </c>
      <c r="C175" s="264"/>
      <c r="D175" s="264"/>
      <c r="E175" s="265">
        <f t="shared" ref="E175:G176" si="35">E176</f>
        <v>0</v>
      </c>
      <c r="F175" s="265">
        <f t="shared" si="35"/>
        <v>0</v>
      </c>
      <c r="G175" s="265">
        <f t="shared" si="35"/>
        <v>0</v>
      </c>
    </row>
    <row r="176" spans="1:7" ht="31.5" hidden="1">
      <c r="A176" s="170" t="s">
        <v>265</v>
      </c>
      <c r="B176" s="215" t="s">
        <v>338</v>
      </c>
      <c r="C176" s="215" t="s">
        <v>254</v>
      </c>
      <c r="D176" s="215"/>
      <c r="E176" s="216">
        <f t="shared" si="35"/>
        <v>0</v>
      </c>
      <c r="F176" s="216">
        <f t="shared" si="35"/>
        <v>0</v>
      </c>
      <c r="G176" s="216">
        <f t="shared" si="35"/>
        <v>0</v>
      </c>
    </row>
    <row r="177" spans="1:7" hidden="1">
      <c r="A177" s="214" t="s">
        <v>339</v>
      </c>
      <c r="B177" s="215" t="s">
        <v>338</v>
      </c>
      <c r="C177" s="215" t="s">
        <v>254</v>
      </c>
      <c r="D177" s="215" t="s">
        <v>340</v>
      </c>
      <c r="E177" s="216"/>
      <c r="F177" s="216"/>
      <c r="G177" s="216"/>
    </row>
    <row r="178" spans="1:7" ht="47.25">
      <c r="A178" s="201" t="s">
        <v>398</v>
      </c>
      <c r="B178" s="264" t="s">
        <v>396</v>
      </c>
      <c r="C178" s="264"/>
      <c r="D178" s="264"/>
      <c r="E178" s="265">
        <f t="shared" ref="E178:G180" si="36">E179</f>
        <v>2000</v>
      </c>
      <c r="F178" s="265">
        <f t="shared" si="36"/>
        <v>0</v>
      </c>
      <c r="G178" s="265">
        <f t="shared" si="36"/>
        <v>0</v>
      </c>
    </row>
    <row r="179" spans="1:7" ht="67.5" customHeight="1">
      <c r="A179" s="206" t="s">
        <v>371</v>
      </c>
      <c r="B179" s="264" t="s">
        <v>397</v>
      </c>
      <c r="C179" s="264"/>
      <c r="D179" s="264"/>
      <c r="E179" s="265">
        <f t="shared" si="36"/>
        <v>2000</v>
      </c>
      <c r="F179" s="265">
        <f t="shared" si="36"/>
        <v>0</v>
      </c>
      <c r="G179" s="265">
        <f t="shared" si="36"/>
        <v>0</v>
      </c>
    </row>
    <row r="180" spans="1:7" ht="31.5">
      <c r="A180" s="170" t="s">
        <v>265</v>
      </c>
      <c r="B180" s="215" t="s">
        <v>397</v>
      </c>
      <c r="C180" s="215" t="s">
        <v>254</v>
      </c>
      <c r="D180" s="215"/>
      <c r="E180" s="216">
        <f t="shared" si="36"/>
        <v>2000</v>
      </c>
      <c r="F180" s="216">
        <f t="shared" si="36"/>
        <v>0</v>
      </c>
      <c r="G180" s="216">
        <f t="shared" si="36"/>
        <v>0</v>
      </c>
    </row>
    <row r="181" spans="1:7">
      <c r="A181" s="214" t="s">
        <v>391</v>
      </c>
      <c r="B181" s="215" t="s">
        <v>397</v>
      </c>
      <c r="C181" s="215" t="s">
        <v>254</v>
      </c>
      <c r="D181" s="215" t="s">
        <v>232</v>
      </c>
      <c r="E181" s="216">
        <v>2000</v>
      </c>
      <c r="F181" s="216">
        <v>0</v>
      </c>
      <c r="G181" s="216">
        <v>0</v>
      </c>
    </row>
    <row r="182" spans="1:7" ht="31.5">
      <c r="A182" s="204" t="s">
        <v>395</v>
      </c>
      <c r="B182" s="264" t="s">
        <v>399</v>
      </c>
      <c r="C182" s="264"/>
      <c r="D182" s="264"/>
      <c r="E182" s="265">
        <f t="shared" ref="E182:G184" si="37">E183</f>
        <v>13000</v>
      </c>
      <c r="F182" s="265">
        <f t="shared" si="37"/>
        <v>0</v>
      </c>
      <c r="G182" s="265">
        <f t="shared" si="37"/>
        <v>0</v>
      </c>
    </row>
    <row r="183" spans="1:7" ht="69" customHeight="1">
      <c r="A183" s="206" t="s">
        <v>371</v>
      </c>
      <c r="B183" s="264" t="s">
        <v>400</v>
      </c>
      <c r="C183" s="264"/>
      <c r="D183" s="264"/>
      <c r="E183" s="265">
        <f t="shared" si="37"/>
        <v>13000</v>
      </c>
      <c r="F183" s="265">
        <f t="shared" si="37"/>
        <v>0</v>
      </c>
      <c r="G183" s="265">
        <f t="shared" si="37"/>
        <v>0</v>
      </c>
    </row>
    <row r="184" spans="1:7" ht="31.5">
      <c r="A184" s="170" t="s">
        <v>265</v>
      </c>
      <c r="B184" s="215" t="s">
        <v>400</v>
      </c>
      <c r="C184" s="215" t="s">
        <v>254</v>
      </c>
      <c r="D184" s="215"/>
      <c r="E184" s="216">
        <f t="shared" si="37"/>
        <v>13000</v>
      </c>
      <c r="F184" s="216">
        <f t="shared" si="37"/>
        <v>0</v>
      </c>
      <c r="G184" s="216">
        <f t="shared" si="37"/>
        <v>0</v>
      </c>
    </row>
    <row r="185" spans="1:7" ht="33" customHeight="1">
      <c r="A185" s="257" t="s">
        <v>243</v>
      </c>
      <c r="B185" s="215" t="s">
        <v>400</v>
      </c>
      <c r="C185" s="215" t="s">
        <v>254</v>
      </c>
      <c r="D185" s="215" t="s">
        <v>242</v>
      </c>
      <c r="E185" s="216">
        <v>13000</v>
      </c>
      <c r="F185" s="216">
        <v>0</v>
      </c>
      <c r="G185" s="216">
        <v>0</v>
      </c>
    </row>
    <row r="186" spans="1:7">
      <c r="A186" s="213" t="s">
        <v>341</v>
      </c>
      <c r="B186" s="217" t="s">
        <v>256</v>
      </c>
      <c r="C186" s="217" t="s">
        <v>342</v>
      </c>
      <c r="D186" s="217" t="s">
        <v>343</v>
      </c>
      <c r="E186" s="208">
        <f>E187+E199</f>
        <v>647949.92000000004</v>
      </c>
      <c r="F186" s="208">
        <f>F187+F199</f>
        <v>883279</v>
      </c>
      <c r="G186" s="208">
        <f>G187+G199</f>
        <v>888679</v>
      </c>
    </row>
    <row r="187" spans="1:7">
      <c r="A187" s="213" t="s">
        <v>344</v>
      </c>
      <c r="B187" s="217" t="s">
        <v>256</v>
      </c>
      <c r="C187" s="217"/>
      <c r="D187" s="217"/>
      <c r="E187" s="208">
        <f>E189</f>
        <v>700</v>
      </c>
      <c r="F187" s="208">
        <f>F189</f>
        <v>148400</v>
      </c>
      <c r="G187" s="208">
        <f>G189</f>
        <v>153800</v>
      </c>
    </row>
    <row r="188" spans="1:7" ht="60.75" customHeight="1">
      <c r="A188" s="205" t="s">
        <v>599</v>
      </c>
      <c r="B188" s="217" t="s">
        <v>543</v>
      </c>
      <c r="C188" s="217"/>
      <c r="D188" s="217"/>
      <c r="E188" s="208"/>
      <c r="F188" s="208">
        <f>F189</f>
        <v>148400</v>
      </c>
      <c r="G188" s="208">
        <f>G189</f>
        <v>153800</v>
      </c>
    </row>
    <row r="189" spans="1:7" ht="63.75" customHeight="1">
      <c r="A189" s="206" t="s">
        <v>600</v>
      </c>
      <c r="B189" s="217" t="s">
        <v>345</v>
      </c>
      <c r="C189" s="217"/>
      <c r="D189" s="217"/>
      <c r="E189" s="208">
        <f>E191</f>
        <v>700</v>
      </c>
      <c r="F189" s="208">
        <f>F190</f>
        <v>148400</v>
      </c>
      <c r="G189" s="208">
        <f>G190</f>
        <v>153800</v>
      </c>
    </row>
    <row r="190" spans="1:7" ht="66" customHeight="1">
      <c r="A190" s="206" t="s">
        <v>601</v>
      </c>
      <c r="B190" s="217" t="s">
        <v>527</v>
      </c>
      <c r="C190" s="217"/>
      <c r="D190" s="217"/>
      <c r="E190" s="208"/>
      <c r="F190" s="208">
        <f>F191+F194</f>
        <v>148400</v>
      </c>
      <c r="G190" s="208">
        <f>G191+G194</f>
        <v>153800</v>
      </c>
    </row>
    <row r="191" spans="1:7" ht="144" customHeight="1">
      <c r="A191" s="271" t="s">
        <v>346</v>
      </c>
      <c r="B191" s="217" t="s">
        <v>539</v>
      </c>
      <c r="C191" s="217"/>
      <c r="D191" s="217"/>
      <c r="E191" s="208">
        <f t="shared" ref="E191:G192" si="38">E192</f>
        <v>700</v>
      </c>
      <c r="F191" s="208">
        <f t="shared" si="38"/>
        <v>700</v>
      </c>
      <c r="G191" s="208">
        <f t="shared" si="38"/>
        <v>700</v>
      </c>
    </row>
    <row r="192" spans="1:7" ht="31.5" customHeight="1">
      <c r="A192" s="209" t="s">
        <v>250</v>
      </c>
      <c r="B192" s="218" t="s">
        <v>539</v>
      </c>
      <c r="C192" s="218" t="s">
        <v>254</v>
      </c>
      <c r="D192" s="218"/>
      <c r="E192" s="211">
        <f t="shared" si="38"/>
        <v>700</v>
      </c>
      <c r="F192" s="211">
        <f t="shared" si="38"/>
        <v>700</v>
      </c>
      <c r="G192" s="211">
        <f t="shared" si="38"/>
        <v>700</v>
      </c>
    </row>
    <row r="193" spans="1:7">
      <c r="A193" s="209" t="s">
        <v>214</v>
      </c>
      <c r="B193" s="218" t="s">
        <v>539</v>
      </c>
      <c r="C193" s="218" t="s">
        <v>254</v>
      </c>
      <c r="D193" s="218" t="s">
        <v>211</v>
      </c>
      <c r="E193" s="211">
        <v>700</v>
      </c>
      <c r="F193" s="211">
        <v>700</v>
      </c>
      <c r="G193" s="211">
        <v>700</v>
      </c>
    </row>
    <row r="194" spans="1:7" ht="63">
      <c r="A194" s="354" t="s">
        <v>602</v>
      </c>
      <c r="B194" s="356" t="s">
        <v>526</v>
      </c>
      <c r="C194" s="218"/>
      <c r="D194" s="218"/>
      <c r="E194" s="211"/>
      <c r="F194" s="211">
        <f>F195+F197</f>
        <v>147700</v>
      </c>
      <c r="G194" s="211">
        <f>G195+G197</f>
        <v>153100</v>
      </c>
    </row>
    <row r="195" spans="1:7" ht="87.75" customHeight="1">
      <c r="A195" s="355" t="s">
        <v>251</v>
      </c>
      <c r="B195" s="357" t="s">
        <v>526</v>
      </c>
      <c r="C195" s="218" t="s">
        <v>252</v>
      </c>
      <c r="D195" s="218"/>
      <c r="E195" s="211"/>
      <c r="F195" s="211">
        <f>F196</f>
        <v>138100</v>
      </c>
      <c r="G195" s="211">
        <f>G196</f>
        <v>143400</v>
      </c>
    </row>
    <row r="196" spans="1:7">
      <c r="A196" s="355" t="s">
        <v>253</v>
      </c>
      <c r="B196" s="357" t="s">
        <v>526</v>
      </c>
      <c r="C196" s="218" t="s">
        <v>252</v>
      </c>
      <c r="D196" s="218" t="s">
        <v>137</v>
      </c>
      <c r="E196" s="211"/>
      <c r="F196" s="211">
        <v>138100</v>
      </c>
      <c r="G196" s="211">
        <v>143400</v>
      </c>
    </row>
    <row r="197" spans="1:7" ht="31.5">
      <c r="A197" s="355" t="s">
        <v>250</v>
      </c>
      <c r="B197" s="357" t="s">
        <v>526</v>
      </c>
      <c r="C197" s="218" t="s">
        <v>254</v>
      </c>
      <c r="D197" s="218"/>
      <c r="E197" s="211"/>
      <c r="F197" s="211">
        <f>F198</f>
        <v>9600</v>
      </c>
      <c r="G197" s="211">
        <f>G198</f>
        <v>9700</v>
      </c>
    </row>
    <row r="198" spans="1:7">
      <c r="A198" s="355" t="s">
        <v>253</v>
      </c>
      <c r="B198" s="357" t="s">
        <v>526</v>
      </c>
      <c r="C198" s="218" t="s">
        <v>254</v>
      </c>
      <c r="D198" s="218" t="s">
        <v>137</v>
      </c>
      <c r="E198" s="211"/>
      <c r="F198" s="211">
        <v>9600</v>
      </c>
      <c r="G198" s="211">
        <v>9700</v>
      </c>
    </row>
    <row r="199" spans="1:7" ht="21" customHeight="1">
      <c r="A199" s="206" t="s">
        <v>347</v>
      </c>
      <c r="B199" s="217" t="s">
        <v>348</v>
      </c>
      <c r="C199" s="217"/>
      <c r="D199" s="217"/>
      <c r="E199" s="208">
        <f>E200+E207</f>
        <v>647249.92000000004</v>
      </c>
      <c r="F199" s="208">
        <f>F200+F207</f>
        <v>734879</v>
      </c>
      <c r="G199" s="208">
        <f>G200+G207</f>
        <v>734879</v>
      </c>
    </row>
    <row r="200" spans="1:7" ht="47.25">
      <c r="A200" s="259" t="s">
        <v>349</v>
      </c>
      <c r="B200" s="272" t="s">
        <v>350</v>
      </c>
      <c r="C200" s="272"/>
      <c r="D200" s="272"/>
      <c r="E200" s="273">
        <f>E201+E204</f>
        <v>644249.92000000004</v>
      </c>
      <c r="F200" s="273">
        <f>F201+F204</f>
        <v>729879</v>
      </c>
      <c r="G200" s="273">
        <f>G201+G204</f>
        <v>729879</v>
      </c>
    </row>
    <row r="201" spans="1:7" ht="31.5">
      <c r="A201" s="206" t="s">
        <v>351</v>
      </c>
      <c r="B201" s="272" t="s">
        <v>352</v>
      </c>
      <c r="C201" s="272"/>
      <c r="D201" s="272"/>
      <c r="E201" s="273">
        <f t="shared" ref="E201:G202" si="39">E202</f>
        <v>17187.419999999998</v>
      </c>
      <c r="F201" s="273">
        <f t="shared" si="39"/>
        <v>29379</v>
      </c>
      <c r="G201" s="273">
        <f t="shared" si="39"/>
        <v>29379</v>
      </c>
    </row>
    <row r="202" spans="1:7">
      <c r="A202" s="209" t="s">
        <v>353</v>
      </c>
      <c r="B202" s="274" t="s">
        <v>352</v>
      </c>
      <c r="C202" s="274" t="s">
        <v>354</v>
      </c>
      <c r="D202" s="274"/>
      <c r="E202" s="275">
        <f t="shared" si="39"/>
        <v>17187.419999999998</v>
      </c>
      <c r="F202" s="275">
        <f t="shared" si="39"/>
        <v>29379</v>
      </c>
      <c r="G202" s="275">
        <f t="shared" si="39"/>
        <v>29379</v>
      </c>
    </row>
    <row r="203" spans="1:7" ht="31.5">
      <c r="A203" s="219" t="s">
        <v>355</v>
      </c>
      <c r="B203" s="274" t="s">
        <v>352</v>
      </c>
      <c r="C203" s="274" t="s">
        <v>354</v>
      </c>
      <c r="D203" s="274" t="s">
        <v>83</v>
      </c>
      <c r="E203" s="275">
        <v>17187.419999999998</v>
      </c>
      <c r="F203" s="275">
        <v>29379</v>
      </c>
      <c r="G203" s="275">
        <v>29379</v>
      </c>
    </row>
    <row r="204" spans="1:7" ht="31.5">
      <c r="A204" s="276" t="s">
        <v>356</v>
      </c>
      <c r="B204" s="272" t="s">
        <v>357</v>
      </c>
      <c r="C204" s="272"/>
      <c r="D204" s="272"/>
      <c r="E204" s="273">
        <f t="shared" ref="E204:G205" si="40">E205</f>
        <v>627062.5</v>
      </c>
      <c r="F204" s="273">
        <f t="shared" si="40"/>
        <v>700500</v>
      </c>
      <c r="G204" s="273">
        <f t="shared" si="40"/>
        <v>700500</v>
      </c>
    </row>
    <row r="205" spans="1:7">
      <c r="A205" s="209" t="s">
        <v>353</v>
      </c>
      <c r="B205" s="274" t="s">
        <v>357</v>
      </c>
      <c r="C205" s="274" t="s">
        <v>354</v>
      </c>
      <c r="D205" s="274"/>
      <c r="E205" s="275">
        <f t="shared" si="40"/>
        <v>627062.5</v>
      </c>
      <c r="F205" s="275">
        <f t="shared" si="40"/>
        <v>700500</v>
      </c>
      <c r="G205" s="275">
        <f t="shared" si="40"/>
        <v>700500</v>
      </c>
    </row>
    <row r="206" spans="1:7" ht="31.5">
      <c r="A206" s="219" t="s">
        <v>355</v>
      </c>
      <c r="B206" s="274" t="s">
        <v>357</v>
      </c>
      <c r="C206" s="274" t="s">
        <v>354</v>
      </c>
      <c r="D206" s="274" t="s">
        <v>83</v>
      </c>
      <c r="E206" s="275">
        <v>627062.5</v>
      </c>
      <c r="F206" s="275">
        <v>700500</v>
      </c>
      <c r="G206" s="275">
        <v>700500</v>
      </c>
    </row>
    <row r="207" spans="1:7">
      <c r="A207" s="270" t="s">
        <v>84</v>
      </c>
      <c r="B207" s="264" t="s">
        <v>358</v>
      </c>
      <c r="C207" s="264"/>
      <c r="D207" s="264"/>
      <c r="E207" s="265">
        <f t="shared" ref="E207:G209" si="41">E208</f>
        <v>3000</v>
      </c>
      <c r="F207" s="265">
        <f t="shared" si="41"/>
        <v>5000</v>
      </c>
      <c r="G207" s="265">
        <f t="shared" si="41"/>
        <v>5000</v>
      </c>
    </row>
    <row r="208" spans="1:7" ht="31.5">
      <c r="A208" s="270" t="s">
        <v>479</v>
      </c>
      <c r="B208" s="264" t="s">
        <v>478</v>
      </c>
      <c r="C208" s="264"/>
      <c r="D208" s="264"/>
      <c r="E208" s="265">
        <f t="shared" si="41"/>
        <v>3000</v>
      </c>
      <c r="F208" s="265">
        <f t="shared" si="41"/>
        <v>5000</v>
      </c>
      <c r="G208" s="265">
        <f t="shared" si="41"/>
        <v>5000</v>
      </c>
    </row>
    <row r="209" spans="1:7">
      <c r="A209" s="209" t="s">
        <v>359</v>
      </c>
      <c r="B209" s="215" t="s">
        <v>478</v>
      </c>
      <c r="C209" s="215" t="s">
        <v>267</v>
      </c>
      <c r="D209" s="215"/>
      <c r="E209" s="216">
        <f t="shared" si="41"/>
        <v>3000</v>
      </c>
      <c r="F209" s="216">
        <f t="shared" si="41"/>
        <v>5000</v>
      </c>
      <c r="G209" s="216">
        <f t="shared" si="41"/>
        <v>5000</v>
      </c>
    </row>
    <row r="210" spans="1:7">
      <c r="A210" s="220" t="s">
        <v>360</v>
      </c>
      <c r="B210" s="215" t="s">
        <v>478</v>
      </c>
      <c r="C210" s="215" t="s">
        <v>267</v>
      </c>
      <c r="D210" s="215" t="s">
        <v>85</v>
      </c>
      <c r="E210" s="216">
        <v>3000</v>
      </c>
      <c r="F210" s="216">
        <v>5000</v>
      </c>
      <c r="G210" s="216">
        <v>5000</v>
      </c>
    </row>
    <row r="211" spans="1:7">
      <c r="A211" s="260" t="s">
        <v>401</v>
      </c>
      <c r="B211" s="260"/>
      <c r="C211" s="260"/>
      <c r="D211" s="260"/>
      <c r="E211" s="261" t="e">
        <f>E14+E21+E186</f>
        <v>#REF!</v>
      </c>
      <c r="F211" s="261">
        <f>F14+F21+F186</f>
        <v>4516792.25</v>
      </c>
      <c r="G211" s="261">
        <f>G14+G21+G186</f>
        <v>4408688</v>
      </c>
    </row>
    <row r="212" spans="1:7">
      <c r="E212" s="19"/>
      <c r="F212" s="19"/>
      <c r="G212" s="19"/>
    </row>
    <row r="213" spans="1:7">
      <c r="E213" s="19"/>
      <c r="F213" s="19"/>
      <c r="G213" s="19"/>
    </row>
    <row r="214" spans="1:7" ht="23.25">
      <c r="A214" s="200" t="s">
        <v>189</v>
      </c>
      <c r="E214" s="251" t="s">
        <v>190</v>
      </c>
      <c r="G214" s="1" t="s">
        <v>194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opLeftCell="A223" zoomScale="75" zoomScaleNormal="75" workbookViewId="0">
      <selection activeCell="F36" sqref="F36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325" t="s">
        <v>550</v>
      </c>
    </row>
    <row r="2" spans="1:11">
      <c r="D2" s="380" t="s">
        <v>605</v>
      </c>
      <c r="E2" s="380"/>
      <c r="F2" s="380"/>
      <c r="G2" s="18"/>
      <c r="H2" s="18"/>
      <c r="I2" s="18"/>
      <c r="J2" s="18"/>
      <c r="K2" s="18"/>
    </row>
    <row r="3" spans="1:11">
      <c r="C3" s="365" t="s">
        <v>533</v>
      </c>
      <c r="D3" s="365"/>
      <c r="E3" s="365"/>
      <c r="F3" s="365"/>
    </row>
    <row r="4" spans="1:11">
      <c r="A4" s="379" t="s">
        <v>586</v>
      </c>
      <c r="B4" s="379"/>
      <c r="C4" s="379"/>
      <c r="D4" s="379"/>
      <c r="E4" s="379"/>
      <c r="F4" s="379"/>
      <c r="G4" s="185"/>
    </row>
    <row r="5" spans="1:11">
      <c r="D5" s="18"/>
      <c r="E5" s="18"/>
      <c r="F5" s="18"/>
      <c r="G5" s="18"/>
    </row>
    <row r="6" spans="1:11">
      <c r="A6" s="363"/>
      <c r="B6" s="363"/>
      <c r="C6" s="364"/>
      <c r="D6" s="364"/>
      <c r="E6" s="364"/>
      <c r="F6" s="364"/>
      <c r="G6" s="364"/>
      <c r="H6" s="364"/>
    </row>
    <row r="7" spans="1:11" ht="87.75" customHeight="1">
      <c r="A7" s="363" t="s">
        <v>587</v>
      </c>
      <c r="B7" s="363"/>
      <c r="C7" s="363"/>
      <c r="D7" s="363"/>
      <c r="E7" s="363"/>
      <c r="F7" s="363"/>
      <c r="G7" s="363"/>
      <c r="H7" s="363"/>
    </row>
    <row r="8" spans="1:11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5">
      <c r="A9" s="385" t="s">
        <v>74</v>
      </c>
      <c r="B9" s="386" t="s">
        <v>144</v>
      </c>
      <c r="C9" s="385" t="s">
        <v>75</v>
      </c>
      <c r="D9" s="385" t="s">
        <v>108</v>
      </c>
      <c r="E9" s="385" t="s">
        <v>109</v>
      </c>
      <c r="F9" s="383" t="s">
        <v>517</v>
      </c>
      <c r="G9" s="383" t="s">
        <v>475</v>
      </c>
      <c r="H9" s="383" t="s">
        <v>475</v>
      </c>
    </row>
    <row r="10" spans="1:11" ht="15">
      <c r="A10" s="385"/>
      <c r="B10" s="386"/>
      <c r="C10" s="385"/>
      <c r="D10" s="385"/>
      <c r="E10" s="385"/>
      <c r="F10" s="384"/>
      <c r="G10" s="384"/>
      <c r="H10" s="384"/>
    </row>
    <row r="11" spans="1:11" ht="31.5">
      <c r="A11" s="304" t="s">
        <v>474</v>
      </c>
      <c r="B11" s="305" t="s">
        <v>207</v>
      </c>
      <c r="C11" s="305"/>
      <c r="D11" s="305"/>
      <c r="E11" s="305"/>
      <c r="F11" s="306">
        <f>F12+F49+F57+F84+F126+F164+F171+F201+F232</f>
        <v>7179663.9900000002</v>
      </c>
      <c r="G11" s="306" t="e">
        <f>G12+G49+G59+G65+G76+G86+G121+G128+G186+#REF!</f>
        <v>#REF!</v>
      </c>
      <c r="H11" s="306" t="e">
        <f>H12+H49+H59+H65+H76+H86+H121+H128+H186+#REF!</f>
        <v>#REF!</v>
      </c>
    </row>
    <row r="12" spans="1:11">
      <c r="A12" s="304" t="s">
        <v>403</v>
      </c>
      <c r="B12" s="305" t="s">
        <v>207</v>
      </c>
      <c r="C12" s="305" t="s">
        <v>77</v>
      </c>
      <c r="D12" s="305"/>
      <c r="E12" s="305"/>
      <c r="F12" s="306">
        <f>F13+F19+F33+F41+F44+F38</f>
        <v>4832705.54</v>
      </c>
      <c r="G12" s="306">
        <f t="shared" ref="G12:H12" si="0">G13+G19+G33+G41+G44</f>
        <v>4391623.87</v>
      </c>
      <c r="H12" s="306">
        <f t="shared" si="0"/>
        <v>4391623.87</v>
      </c>
    </row>
    <row r="13" spans="1:11" ht="47.25">
      <c r="A13" s="201" t="s">
        <v>78</v>
      </c>
      <c r="B13" s="305" t="s">
        <v>207</v>
      </c>
      <c r="C13" s="305" t="s">
        <v>79</v>
      </c>
      <c r="D13" s="305"/>
      <c r="E13" s="305"/>
      <c r="F13" s="306">
        <f>F15</f>
        <v>740667.5</v>
      </c>
      <c r="G13" s="306">
        <f t="shared" ref="G13:H13" si="1">G15</f>
        <v>601370</v>
      </c>
      <c r="H13" s="306">
        <f t="shared" si="1"/>
        <v>601370</v>
      </c>
    </row>
    <row r="14" spans="1:11" ht="31.5">
      <c r="A14" s="304" t="s">
        <v>257</v>
      </c>
      <c r="B14" s="305" t="s">
        <v>207</v>
      </c>
      <c r="C14" s="305" t="s">
        <v>79</v>
      </c>
      <c r="D14" s="305" t="s">
        <v>258</v>
      </c>
      <c r="E14" s="305"/>
      <c r="F14" s="306">
        <f>F15</f>
        <v>740667.5</v>
      </c>
      <c r="G14" s="306">
        <f t="shared" ref="G14:H14" si="2">G15</f>
        <v>601370</v>
      </c>
      <c r="H14" s="306">
        <f t="shared" si="2"/>
        <v>601370</v>
      </c>
    </row>
    <row r="15" spans="1:11" ht="45.6" customHeight="1">
      <c r="A15" s="183" t="s">
        <v>404</v>
      </c>
      <c r="B15" s="317" t="s">
        <v>207</v>
      </c>
      <c r="C15" s="307" t="s">
        <v>79</v>
      </c>
      <c r="D15" s="307" t="s">
        <v>260</v>
      </c>
      <c r="E15" s="307" t="s">
        <v>405</v>
      </c>
      <c r="F15" s="308">
        <f>F16+F17+F18</f>
        <v>740667.5</v>
      </c>
      <c r="G15" s="308">
        <f t="shared" ref="G15:H15" si="3">G16+G17+G18</f>
        <v>601370</v>
      </c>
      <c r="H15" s="308">
        <f t="shared" si="3"/>
        <v>601370</v>
      </c>
    </row>
    <row r="16" spans="1:11" ht="34.5" customHeight="1">
      <c r="A16" s="183" t="s">
        <v>406</v>
      </c>
      <c r="B16" s="317" t="s">
        <v>207</v>
      </c>
      <c r="C16" s="307" t="s">
        <v>79</v>
      </c>
      <c r="D16" s="307" t="s">
        <v>260</v>
      </c>
      <c r="E16" s="307" t="s">
        <v>407</v>
      </c>
      <c r="F16" s="308">
        <v>568101</v>
      </c>
      <c r="G16" s="308">
        <v>455070</v>
      </c>
      <c r="H16" s="308">
        <v>455070</v>
      </c>
    </row>
    <row r="17" spans="1:8" ht="47.25">
      <c r="A17" s="183" t="s">
        <v>116</v>
      </c>
      <c r="B17" s="317" t="s">
        <v>207</v>
      </c>
      <c r="C17" s="307" t="s">
        <v>79</v>
      </c>
      <c r="D17" s="307" t="s">
        <v>260</v>
      </c>
      <c r="E17" s="307" t="s">
        <v>408</v>
      </c>
      <c r="F17" s="308">
        <v>1000</v>
      </c>
      <c r="G17" s="308">
        <v>9000</v>
      </c>
      <c r="H17" s="308">
        <v>9000</v>
      </c>
    </row>
    <row r="18" spans="1:8" ht="63">
      <c r="A18" s="183" t="s">
        <v>227</v>
      </c>
      <c r="B18" s="317" t="s">
        <v>207</v>
      </c>
      <c r="C18" s="307" t="s">
        <v>79</v>
      </c>
      <c r="D18" s="307" t="s">
        <v>260</v>
      </c>
      <c r="E18" s="307" t="s">
        <v>409</v>
      </c>
      <c r="F18" s="308">
        <v>171566.5</v>
      </c>
      <c r="G18" s="308">
        <v>137300</v>
      </c>
      <c r="H18" s="308">
        <v>137300</v>
      </c>
    </row>
    <row r="19" spans="1:8" ht="66" customHeight="1">
      <c r="A19" s="201" t="s">
        <v>80</v>
      </c>
      <c r="B19" s="305" t="s">
        <v>207</v>
      </c>
      <c r="C19" s="309" t="s">
        <v>81</v>
      </c>
      <c r="D19" s="309"/>
      <c r="E19" s="309"/>
      <c r="F19" s="310">
        <f>F21+F26+F29</f>
        <v>3105160.04</v>
      </c>
      <c r="G19" s="310">
        <f t="shared" ref="G19:H19" si="4">G21+G26+G29</f>
        <v>3042303.95</v>
      </c>
      <c r="H19" s="310">
        <f t="shared" si="4"/>
        <v>3042303.95</v>
      </c>
    </row>
    <row r="20" spans="1:8" ht="64.150000000000006" customHeight="1">
      <c r="A20" s="304" t="s">
        <v>257</v>
      </c>
      <c r="B20" s="305" t="s">
        <v>207</v>
      </c>
      <c r="C20" s="309" t="s">
        <v>81</v>
      </c>
      <c r="D20" s="309" t="s">
        <v>258</v>
      </c>
      <c r="E20" s="309"/>
      <c r="F20" s="310">
        <f>F21+F26+F29</f>
        <v>3105160.04</v>
      </c>
      <c r="G20" s="310">
        <f t="shared" ref="G20:H20" si="5">G21+G26+G29</f>
        <v>3042303.95</v>
      </c>
      <c r="H20" s="310">
        <f t="shared" si="5"/>
        <v>3042303.95</v>
      </c>
    </row>
    <row r="21" spans="1:8" ht="31.5">
      <c r="A21" s="183" t="s">
        <v>404</v>
      </c>
      <c r="B21" s="317" t="s">
        <v>207</v>
      </c>
      <c r="C21" s="307" t="s">
        <v>81</v>
      </c>
      <c r="D21" s="307" t="s">
        <v>261</v>
      </c>
      <c r="E21" s="307" t="s">
        <v>405</v>
      </c>
      <c r="F21" s="308">
        <f>F23+F24+F25</f>
        <v>2826963.97</v>
      </c>
      <c r="G21" s="308">
        <f t="shared" ref="G21:H21" si="6">G23+G24+G25</f>
        <v>2672703.9500000002</v>
      </c>
      <c r="H21" s="308">
        <f t="shared" si="6"/>
        <v>2672703.9500000002</v>
      </c>
    </row>
    <row r="22" spans="1:8" ht="31.5" hidden="1" customHeight="1">
      <c r="A22" s="183" t="s">
        <v>406</v>
      </c>
      <c r="B22" s="317" t="s">
        <v>207</v>
      </c>
      <c r="C22" s="307" t="s">
        <v>81</v>
      </c>
      <c r="D22" s="307" t="s">
        <v>261</v>
      </c>
      <c r="E22" s="307" t="s">
        <v>407</v>
      </c>
      <c r="F22" s="308">
        <v>1800000</v>
      </c>
      <c r="G22" s="308">
        <v>1800000</v>
      </c>
      <c r="H22" s="308">
        <v>1800000</v>
      </c>
    </row>
    <row r="23" spans="1:8" ht="34.5" customHeight="1">
      <c r="A23" s="183" t="s">
        <v>406</v>
      </c>
      <c r="B23" s="317" t="s">
        <v>207</v>
      </c>
      <c r="C23" s="307" t="s">
        <v>81</v>
      </c>
      <c r="D23" s="307" t="s">
        <v>261</v>
      </c>
      <c r="E23" s="307" t="s">
        <v>407</v>
      </c>
      <c r="F23" s="308">
        <v>2144943.9700000002</v>
      </c>
      <c r="G23" s="308">
        <v>2052703.95</v>
      </c>
      <c r="H23" s="308">
        <v>2052703.95</v>
      </c>
    </row>
    <row r="24" spans="1:8" ht="47.25">
      <c r="A24" s="183" t="s">
        <v>116</v>
      </c>
      <c r="B24" s="317" t="s">
        <v>207</v>
      </c>
      <c r="C24" s="307" t="s">
        <v>81</v>
      </c>
      <c r="D24" s="307" t="s">
        <v>261</v>
      </c>
      <c r="E24" s="307" t="s">
        <v>408</v>
      </c>
      <c r="F24" s="308">
        <v>1000</v>
      </c>
      <c r="G24" s="308">
        <v>11000</v>
      </c>
      <c r="H24" s="308">
        <v>11000</v>
      </c>
    </row>
    <row r="25" spans="1:8" ht="63">
      <c r="A25" s="183" t="s">
        <v>227</v>
      </c>
      <c r="B25" s="317" t="s">
        <v>207</v>
      </c>
      <c r="C25" s="307" t="s">
        <v>81</v>
      </c>
      <c r="D25" s="307" t="s">
        <v>261</v>
      </c>
      <c r="E25" s="307" t="s">
        <v>409</v>
      </c>
      <c r="F25" s="308">
        <v>681020</v>
      </c>
      <c r="G25" s="308">
        <v>609000</v>
      </c>
      <c r="H25" s="308">
        <v>609000</v>
      </c>
    </row>
    <row r="26" spans="1:8" ht="31.5">
      <c r="A26" s="183" t="s">
        <v>410</v>
      </c>
      <c r="B26" s="317" t="s">
        <v>207</v>
      </c>
      <c r="C26" s="307" t="s">
        <v>81</v>
      </c>
      <c r="D26" s="307" t="s">
        <v>264</v>
      </c>
      <c r="E26" s="307" t="s">
        <v>254</v>
      </c>
      <c r="F26" s="308">
        <f>F27+F28</f>
        <v>269496.07</v>
      </c>
      <c r="G26" s="308">
        <f t="shared" ref="G26:H26" si="7">G27</f>
        <v>310600</v>
      </c>
      <c r="H26" s="308">
        <f t="shared" si="7"/>
        <v>310600</v>
      </c>
    </row>
    <row r="27" spans="1:8" s="146" customFormat="1" ht="24.6" customHeight="1">
      <c r="A27" s="183" t="s">
        <v>480</v>
      </c>
      <c r="B27" s="317" t="s">
        <v>207</v>
      </c>
      <c r="C27" s="307" t="s">
        <v>81</v>
      </c>
      <c r="D27" s="307" t="s">
        <v>264</v>
      </c>
      <c r="E27" s="307" t="s">
        <v>412</v>
      </c>
      <c r="F27" s="308">
        <v>220496.07</v>
      </c>
      <c r="G27" s="308">
        <v>310600</v>
      </c>
      <c r="H27" s="308">
        <v>310600</v>
      </c>
    </row>
    <row r="28" spans="1:8" s="146" customFormat="1" ht="24.6" customHeight="1">
      <c r="A28" s="183" t="s">
        <v>534</v>
      </c>
      <c r="B28" s="317" t="s">
        <v>207</v>
      </c>
      <c r="C28" s="307" t="s">
        <v>535</v>
      </c>
      <c r="D28" s="307" t="s">
        <v>264</v>
      </c>
      <c r="E28" s="307" t="s">
        <v>536</v>
      </c>
      <c r="F28" s="308">
        <v>49000</v>
      </c>
      <c r="G28" s="308"/>
      <c r="H28" s="308"/>
    </row>
    <row r="29" spans="1:8" ht="34.5" customHeight="1">
      <c r="A29" s="260" t="s">
        <v>266</v>
      </c>
      <c r="B29" s="317" t="s">
        <v>207</v>
      </c>
      <c r="C29" s="307" t="s">
        <v>81</v>
      </c>
      <c r="D29" s="307" t="s">
        <v>264</v>
      </c>
      <c r="E29" s="307" t="s">
        <v>413</v>
      </c>
      <c r="F29" s="308">
        <f>F30+F31+F32</f>
        <v>8700</v>
      </c>
      <c r="G29" s="308">
        <f t="shared" ref="G29:H29" si="8">G30+G31+G32</f>
        <v>59000</v>
      </c>
      <c r="H29" s="308">
        <f t="shared" si="8"/>
        <v>59000</v>
      </c>
    </row>
    <row r="30" spans="1:8" ht="34.5" customHeight="1">
      <c r="A30" s="202" t="s">
        <v>234</v>
      </c>
      <c r="B30" s="317" t="s">
        <v>207</v>
      </c>
      <c r="C30" s="307" t="s">
        <v>81</v>
      </c>
      <c r="D30" s="307" t="s">
        <v>264</v>
      </c>
      <c r="E30" s="307" t="s">
        <v>476</v>
      </c>
      <c r="F30" s="308">
        <v>0</v>
      </c>
      <c r="G30" s="308">
        <v>50000</v>
      </c>
      <c r="H30" s="308">
        <v>50000</v>
      </c>
    </row>
    <row r="31" spans="1:8">
      <c r="A31" s="183" t="s">
        <v>477</v>
      </c>
      <c r="B31" s="317" t="s">
        <v>207</v>
      </c>
      <c r="C31" s="307" t="s">
        <v>81</v>
      </c>
      <c r="D31" s="307" t="s">
        <v>264</v>
      </c>
      <c r="E31" s="307" t="s">
        <v>415</v>
      </c>
      <c r="F31" s="308">
        <v>6000</v>
      </c>
      <c r="G31" s="308">
        <v>6000</v>
      </c>
      <c r="H31" s="308">
        <v>6000</v>
      </c>
    </row>
    <row r="32" spans="1:8">
      <c r="A32" s="183" t="s">
        <v>228</v>
      </c>
      <c r="B32" s="317" t="s">
        <v>207</v>
      </c>
      <c r="C32" s="307" t="s">
        <v>81</v>
      </c>
      <c r="D32" s="307" t="s">
        <v>264</v>
      </c>
      <c r="E32" s="307" t="s">
        <v>416</v>
      </c>
      <c r="F32" s="308">
        <v>2700</v>
      </c>
      <c r="G32" s="308">
        <v>3000</v>
      </c>
      <c r="H32" s="308">
        <v>3000</v>
      </c>
    </row>
    <row r="33" spans="1:8" ht="62.25" customHeight="1">
      <c r="A33" s="203" t="s">
        <v>82</v>
      </c>
      <c r="B33" s="305" t="s">
        <v>207</v>
      </c>
      <c r="C33" s="311" t="s">
        <v>83</v>
      </c>
      <c r="D33" s="311"/>
      <c r="E33" s="311"/>
      <c r="F33" s="312">
        <f>F34+F36</f>
        <v>729878</v>
      </c>
      <c r="G33" s="312">
        <f t="shared" ref="G33:H33" si="9">G34+G36</f>
        <v>644249.92000000004</v>
      </c>
      <c r="H33" s="312">
        <f t="shared" si="9"/>
        <v>644249.92000000004</v>
      </c>
    </row>
    <row r="34" spans="1:8">
      <c r="A34" s="214" t="s">
        <v>353</v>
      </c>
      <c r="B34" s="317" t="s">
        <v>207</v>
      </c>
      <c r="C34" s="313" t="s">
        <v>83</v>
      </c>
      <c r="D34" s="313" t="s">
        <v>357</v>
      </c>
      <c r="E34" s="313" t="s">
        <v>354</v>
      </c>
      <c r="F34" s="314">
        <f>F35</f>
        <v>29378</v>
      </c>
      <c r="G34" s="314">
        <f t="shared" ref="G34:H34" si="10">G35</f>
        <v>17187.419999999998</v>
      </c>
      <c r="H34" s="314">
        <f t="shared" si="10"/>
        <v>17187.419999999998</v>
      </c>
    </row>
    <row r="35" spans="1:8">
      <c r="A35" s="214" t="s">
        <v>22</v>
      </c>
      <c r="B35" s="317" t="s">
        <v>207</v>
      </c>
      <c r="C35" s="313" t="s">
        <v>83</v>
      </c>
      <c r="D35" s="313" t="s">
        <v>357</v>
      </c>
      <c r="E35" s="313" t="s">
        <v>417</v>
      </c>
      <c r="F35" s="314">
        <v>29378</v>
      </c>
      <c r="G35" s="314">
        <v>17187.419999999998</v>
      </c>
      <c r="H35" s="314">
        <v>17187.419999999998</v>
      </c>
    </row>
    <row r="36" spans="1:8">
      <c r="A36" s="214" t="s">
        <v>353</v>
      </c>
      <c r="B36" s="317" t="s">
        <v>207</v>
      </c>
      <c r="C36" s="313" t="s">
        <v>83</v>
      </c>
      <c r="D36" s="313" t="s">
        <v>357</v>
      </c>
      <c r="E36" s="313" t="s">
        <v>354</v>
      </c>
      <c r="F36" s="314">
        <f>F37</f>
        <v>700500</v>
      </c>
      <c r="G36" s="314">
        <f t="shared" ref="G36:H36" si="11">G37</f>
        <v>627062.5</v>
      </c>
      <c r="H36" s="314">
        <f t="shared" si="11"/>
        <v>627062.5</v>
      </c>
    </row>
    <row r="37" spans="1:8" ht="29.25" customHeight="1">
      <c r="A37" s="214" t="s">
        <v>22</v>
      </c>
      <c r="B37" s="317" t="s">
        <v>207</v>
      </c>
      <c r="C37" s="313" t="s">
        <v>83</v>
      </c>
      <c r="D37" s="313" t="s">
        <v>357</v>
      </c>
      <c r="E37" s="313" t="s">
        <v>417</v>
      </c>
      <c r="F37" s="314">
        <v>700500</v>
      </c>
      <c r="G37" s="314">
        <v>627062.5</v>
      </c>
      <c r="H37" s="314">
        <v>627062.5</v>
      </c>
    </row>
    <row r="38" spans="1:8" ht="31.5">
      <c r="A38" s="324" t="s">
        <v>205</v>
      </c>
      <c r="B38" s="320" t="s">
        <v>207</v>
      </c>
      <c r="C38" s="311" t="s">
        <v>206</v>
      </c>
      <c r="D38" s="311"/>
      <c r="E38" s="311"/>
      <c r="F38" s="312">
        <f>F39</f>
        <v>231300</v>
      </c>
      <c r="G38" s="314"/>
      <c r="H38" s="314"/>
    </row>
    <row r="39" spans="1:8">
      <c r="A39" s="214" t="s">
        <v>22</v>
      </c>
      <c r="B39" s="317" t="s">
        <v>207</v>
      </c>
      <c r="C39" s="313" t="s">
        <v>206</v>
      </c>
      <c r="D39" s="313" t="s">
        <v>589</v>
      </c>
      <c r="E39" s="313" t="s">
        <v>267</v>
      </c>
      <c r="F39" s="314">
        <f>F40</f>
        <v>231300</v>
      </c>
      <c r="G39" s="314"/>
      <c r="H39" s="314"/>
    </row>
    <row r="40" spans="1:8" ht="18" customHeight="1">
      <c r="A40" s="214" t="s">
        <v>528</v>
      </c>
      <c r="B40" s="317" t="s">
        <v>207</v>
      </c>
      <c r="C40" s="313" t="s">
        <v>206</v>
      </c>
      <c r="D40" s="313" t="s">
        <v>589</v>
      </c>
      <c r="E40" s="313" t="s">
        <v>537</v>
      </c>
      <c r="F40" s="314">
        <v>231300</v>
      </c>
      <c r="G40" s="314"/>
      <c r="H40" s="314"/>
    </row>
    <row r="41" spans="1:8">
      <c r="A41" s="270" t="s">
        <v>84</v>
      </c>
      <c r="B41" s="305" t="s">
        <v>207</v>
      </c>
      <c r="C41" s="300" t="s">
        <v>85</v>
      </c>
      <c r="D41" s="300"/>
      <c r="E41" s="300"/>
      <c r="F41" s="302">
        <f>F43</f>
        <v>5000</v>
      </c>
      <c r="G41" s="302">
        <f t="shared" ref="G41:H41" si="12">G43</f>
        <v>3000</v>
      </c>
      <c r="H41" s="302">
        <f t="shared" si="12"/>
        <v>3000</v>
      </c>
    </row>
    <row r="42" spans="1:8" ht="31.5">
      <c r="A42" s="299" t="s">
        <v>479</v>
      </c>
      <c r="B42" s="305" t="s">
        <v>207</v>
      </c>
      <c r="C42" s="300" t="s">
        <v>85</v>
      </c>
      <c r="D42" s="300" t="s">
        <v>478</v>
      </c>
      <c r="E42" s="297" t="s">
        <v>267</v>
      </c>
      <c r="F42" s="298">
        <f>F43</f>
        <v>5000</v>
      </c>
      <c r="G42" s="298">
        <f t="shared" ref="G42:H42" si="13">G43</f>
        <v>3000</v>
      </c>
      <c r="H42" s="298">
        <f t="shared" si="13"/>
        <v>3000</v>
      </c>
    </row>
    <row r="43" spans="1:8">
      <c r="A43" s="170" t="s">
        <v>122</v>
      </c>
      <c r="B43" s="317" t="s">
        <v>207</v>
      </c>
      <c r="C43" s="297" t="s">
        <v>85</v>
      </c>
      <c r="D43" s="297" t="s">
        <v>478</v>
      </c>
      <c r="E43" s="297" t="s">
        <v>418</v>
      </c>
      <c r="F43" s="298">
        <v>5000</v>
      </c>
      <c r="G43" s="298">
        <v>3000</v>
      </c>
      <c r="H43" s="298">
        <v>3000</v>
      </c>
    </row>
    <row r="44" spans="1:8">
      <c r="A44" s="270" t="s">
        <v>214</v>
      </c>
      <c r="B44" s="305" t="s">
        <v>207</v>
      </c>
      <c r="C44" s="300" t="s">
        <v>211</v>
      </c>
      <c r="D44" s="300"/>
      <c r="E44" s="300"/>
      <c r="F44" s="302">
        <f>F45+F47</f>
        <v>20700</v>
      </c>
      <c r="G44" s="302">
        <f t="shared" ref="G44:H44" si="14">G45+G47</f>
        <v>100700</v>
      </c>
      <c r="H44" s="302">
        <f t="shared" si="14"/>
        <v>100700</v>
      </c>
    </row>
    <row r="45" spans="1:8" ht="31.5">
      <c r="A45" s="170" t="s">
        <v>410</v>
      </c>
      <c r="B45" s="317" t="s">
        <v>207</v>
      </c>
      <c r="C45" s="297" t="s">
        <v>211</v>
      </c>
      <c r="D45" s="297" t="s">
        <v>539</v>
      </c>
      <c r="E45" s="297" t="s">
        <v>254</v>
      </c>
      <c r="F45" s="298">
        <v>700</v>
      </c>
      <c r="G45" s="298">
        <v>700</v>
      </c>
      <c r="H45" s="298">
        <v>700</v>
      </c>
    </row>
    <row r="46" spans="1:8">
      <c r="A46" s="214" t="s">
        <v>480</v>
      </c>
      <c r="B46" s="317" t="s">
        <v>207</v>
      </c>
      <c r="C46" s="297" t="s">
        <v>211</v>
      </c>
      <c r="D46" s="297" t="s">
        <v>539</v>
      </c>
      <c r="E46" s="297" t="s">
        <v>412</v>
      </c>
      <c r="F46" s="298">
        <v>700</v>
      </c>
      <c r="G46" s="298">
        <v>700</v>
      </c>
      <c r="H46" s="298">
        <v>700</v>
      </c>
    </row>
    <row r="47" spans="1:8" ht="31.5">
      <c r="A47" s="170" t="s">
        <v>410</v>
      </c>
      <c r="B47" s="317" t="s">
        <v>207</v>
      </c>
      <c r="C47" s="297" t="s">
        <v>211</v>
      </c>
      <c r="D47" s="297" t="s">
        <v>382</v>
      </c>
      <c r="E47" s="297" t="s">
        <v>254</v>
      </c>
      <c r="F47" s="298">
        <f>F48</f>
        <v>20000</v>
      </c>
      <c r="G47" s="298">
        <f t="shared" ref="G47:H47" si="15">G48</f>
        <v>100000</v>
      </c>
      <c r="H47" s="298">
        <f t="shared" si="15"/>
        <v>100000</v>
      </c>
    </row>
    <row r="48" spans="1:8">
      <c r="A48" s="214" t="s">
        <v>480</v>
      </c>
      <c r="B48" s="317" t="s">
        <v>207</v>
      </c>
      <c r="C48" s="297" t="s">
        <v>211</v>
      </c>
      <c r="D48" s="297" t="s">
        <v>382</v>
      </c>
      <c r="E48" s="297" t="s">
        <v>412</v>
      </c>
      <c r="F48" s="298">
        <v>20000</v>
      </c>
      <c r="G48" s="298">
        <v>100000</v>
      </c>
      <c r="H48" s="298">
        <v>100000</v>
      </c>
    </row>
    <row r="49" spans="1:8" ht="24.75" customHeight="1">
      <c r="A49" s="201" t="s">
        <v>138</v>
      </c>
      <c r="B49" s="305" t="s">
        <v>207</v>
      </c>
      <c r="C49" s="311" t="s">
        <v>137</v>
      </c>
      <c r="D49" s="311"/>
      <c r="E49" s="311"/>
      <c r="F49" s="312">
        <f>F50</f>
        <v>142800</v>
      </c>
      <c r="G49" s="312">
        <f t="shared" ref="G49:H49" si="16">G50</f>
        <v>126100</v>
      </c>
      <c r="H49" s="312">
        <f t="shared" si="16"/>
        <v>126100</v>
      </c>
    </row>
    <row r="50" spans="1:8" ht="52.5" customHeight="1">
      <c r="A50" s="203" t="s">
        <v>538</v>
      </c>
      <c r="B50" s="305" t="s">
        <v>207</v>
      </c>
      <c r="C50" s="311" t="s">
        <v>137</v>
      </c>
      <c r="D50" s="311" t="s">
        <v>543</v>
      </c>
      <c r="E50" s="311"/>
      <c r="F50" s="312">
        <f>F51+F55</f>
        <v>142800</v>
      </c>
      <c r="G50" s="312">
        <f t="shared" ref="G50:H50" si="17">G51+G55</f>
        <v>126100</v>
      </c>
      <c r="H50" s="312">
        <f t="shared" si="17"/>
        <v>126100</v>
      </c>
    </row>
    <row r="51" spans="1:8" ht="38.25" customHeight="1">
      <c r="A51" s="258" t="s">
        <v>481</v>
      </c>
      <c r="B51" s="317" t="s">
        <v>207</v>
      </c>
      <c r="C51" s="297" t="s">
        <v>137</v>
      </c>
      <c r="D51" s="297" t="s">
        <v>526</v>
      </c>
      <c r="E51" s="297" t="s">
        <v>405</v>
      </c>
      <c r="F51" s="298">
        <f>F52+F53+F54</f>
        <v>133125.35999999999</v>
      </c>
      <c r="G51" s="298">
        <f t="shared" ref="G51:H51" si="18">G52+G53+G54</f>
        <v>119210</v>
      </c>
      <c r="H51" s="298">
        <f t="shared" si="18"/>
        <v>119210</v>
      </c>
    </row>
    <row r="52" spans="1:8" ht="31.5">
      <c r="A52" s="214" t="s">
        <v>406</v>
      </c>
      <c r="B52" s="317" t="s">
        <v>207</v>
      </c>
      <c r="C52" s="297" t="s">
        <v>137</v>
      </c>
      <c r="D52" s="297" t="s">
        <v>526</v>
      </c>
      <c r="E52" s="297" t="s">
        <v>407</v>
      </c>
      <c r="F52" s="298">
        <v>100710.72</v>
      </c>
      <c r="G52" s="298">
        <v>91710</v>
      </c>
      <c r="H52" s="298">
        <v>91710</v>
      </c>
    </row>
    <row r="53" spans="1:8" ht="47.25">
      <c r="A53" s="214" t="s">
        <v>116</v>
      </c>
      <c r="B53" s="317" t="s">
        <v>207</v>
      </c>
      <c r="C53" s="297" t="s">
        <v>137</v>
      </c>
      <c r="D53" s="297" t="s">
        <v>526</v>
      </c>
      <c r="E53" s="297" t="s">
        <v>408</v>
      </c>
      <c r="F53" s="298">
        <v>2000</v>
      </c>
      <c r="G53" s="298">
        <v>0</v>
      </c>
      <c r="H53" s="298">
        <v>0</v>
      </c>
    </row>
    <row r="54" spans="1:8" ht="62.45" customHeight="1">
      <c r="A54" s="214" t="s">
        <v>227</v>
      </c>
      <c r="B54" s="317" t="s">
        <v>207</v>
      </c>
      <c r="C54" s="297" t="s">
        <v>137</v>
      </c>
      <c r="D54" s="297" t="s">
        <v>526</v>
      </c>
      <c r="E54" s="297" t="s">
        <v>409</v>
      </c>
      <c r="F54" s="298">
        <v>30414.639999999999</v>
      </c>
      <c r="G54" s="298">
        <v>27500</v>
      </c>
      <c r="H54" s="298">
        <v>27500</v>
      </c>
    </row>
    <row r="55" spans="1:8" ht="61.9" customHeight="1">
      <c r="A55" s="170" t="s">
        <v>410</v>
      </c>
      <c r="B55" s="317" t="s">
        <v>207</v>
      </c>
      <c r="C55" s="297" t="s">
        <v>137</v>
      </c>
      <c r="D55" s="297" t="s">
        <v>526</v>
      </c>
      <c r="E55" s="297" t="s">
        <v>254</v>
      </c>
      <c r="F55" s="298">
        <f>F56</f>
        <v>9674.64</v>
      </c>
      <c r="G55" s="298">
        <f t="shared" ref="G55:H55" si="19">G56</f>
        <v>6890</v>
      </c>
      <c r="H55" s="298">
        <f t="shared" si="19"/>
        <v>6890</v>
      </c>
    </row>
    <row r="56" spans="1:8" ht="27" customHeight="1">
      <c r="A56" s="214" t="s">
        <v>235</v>
      </c>
      <c r="B56" s="317" t="s">
        <v>207</v>
      </c>
      <c r="C56" s="297" t="s">
        <v>137</v>
      </c>
      <c r="D56" s="297" t="s">
        <v>526</v>
      </c>
      <c r="E56" s="297" t="s">
        <v>412</v>
      </c>
      <c r="F56" s="298">
        <v>9674.64</v>
      </c>
      <c r="G56" s="298">
        <v>6890</v>
      </c>
      <c r="H56" s="298">
        <v>6890</v>
      </c>
    </row>
    <row r="57" spans="1:8" ht="39.75" customHeight="1">
      <c r="A57" s="201" t="s">
        <v>86</v>
      </c>
      <c r="B57" s="305" t="s">
        <v>207</v>
      </c>
      <c r="C57" s="300" t="s">
        <v>87</v>
      </c>
      <c r="D57" s="297"/>
      <c r="E57" s="297"/>
      <c r="F57" s="302">
        <f>F58+F64</f>
        <v>41000</v>
      </c>
      <c r="G57" s="302" t="e">
        <f>G58+G64</f>
        <v>#REF!</v>
      </c>
      <c r="H57" s="302" t="e">
        <f>H58+H64</f>
        <v>#REF!</v>
      </c>
    </row>
    <row r="58" spans="1:8" ht="41.25" customHeight="1">
      <c r="A58" s="267" t="s">
        <v>268</v>
      </c>
      <c r="B58" s="305" t="s">
        <v>207</v>
      </c>
      <c r="C58" s="300" t="s">
        <v>89</v>
      </c>
      <c r="D58" s="300" t="s">
        <v>419</v>
      </c>
      <c r="E58" s="300"/>
      <c r="F58" s="302">
        <f>F59</f>
        <v>1000</v>
      </c>
      <c r="G58" s="302" t="e">
        <f>#REF!+G59+#REF!</f>
        <v>#REF!</v>
      </c>
      <c r="H58" s="302" t="e">
        <f>#REF!+H59+#REF!</f>
        <v>#REF!</v>
      </c>
    </row>
    <row r="59" spans="1:8" s="146" customFormat="1" ht="31.5">
      <c r="A59" s="328" t="s">
        <v>270</v>
      </c>
      <c r="B59" s="329" t="s">
        <v>207</v>
      </c>
      <c r="C59" s="330" t="s">
        <v>89</v>
      </c>
      <c r="D59" s="330" t="s">
        <v>271</v>
      </c>
      <c r="E59" s="330"/>
      <c r="F59" s="331">
        <f>F62</f>
        <v>1000</v>
      </c>
      <c r="G59" s="302">
        <f t="shared" ref="G59:H59" si="20">G62</f>
        <v>2000</v>
      </c>
      <c r="H59" s="302">
        <f t="shared" si="20"/>
        <v>2000</v>
      </c>
    </row>
    <row r="60" spans="1:8" ht="51" customHeight="1">
      <c r="A60" s="332" t="s">
        <v>482</v>
      </c>
      <c r="B60" s="333" t="s">
        <v>207</v>
      </c>
      <c r="C60" s="334" t="s">
        <v>89</v>
      </c>
      <c r="D60" s="334" t="s">
        <v>420</v>
      </c>
      <c r="E60" s="334"/>
      <c r="F60" s="335">
        <f>F62</f>
        <v>1000</v>
      </c>
      <c r="G60" s="298">
        <f t="shared" ref="G60:H60" si="21">G62</f>
        <v>2000</v>
      </c>
      <c r="H60" s="298">
        <f t="shared" si="21"/>
        <v>2000</v>
      </c>
    </row>
    <row r="61" spans="1:8" ht="63">
      <c r="A61" s="209" t="s">
        <v>371</v>
      </c>
      <c r="B61" s="333" t="s">
        <v>207</v>
      </c>
      <c r="C61" s="334" t="s">
        <v>89</v>
      </c>
      <c r="D61" s="334" t="s">
        <v>273</v>
      </c>
      <c r="E61" s="334"/>
      <c r="F61" s="335">
        <f>F62</f>
        <v>1000</v>
      </c>
      <c r="G61" s="298">
        <f t="shared" ref="G61:H62" si="22">G62</f>
        <v>2000</v>
      </c>
      <c r="H61" s="298">
        <f t="shared" si="22"/>
        <v>2000</v>
      </c>
    </row>
    <row r="62" spans="1:8" ht="31.5">
      <c r="A62" s="336" t="s">
        <v>265</v>
      </c>
      <c r="B62" s="333" t="s">
        <v>207</v>
      </c>
      <c r="C62" s="334" t="s">
        <v>89</v>
      </c>
      <c r="D62" s="334" t="s">
        <v>273</v>
      </c>
      <c r="E62" s="334" t="s">
        <v>254</v>
      </c>
      <c r="F62" s="335">
        <f>F63</f>
        <v>1000</v>
      </c>
      <c r="G62" s="298">
        <f t="shared" si="22"/>
        <v>2000</v>
      </c>
      <c r="H62" s="298">
        <f t="shared" si="22"/>
        <v>2000</v>
      </c>
    </row>
    <row r="63" spans="1:8">
      <c r="A63" s="336" t="s">
        <v>235</v>
      </c>
      <c r="B63" s="333" t="s">
        <v>207</v>
      </c>
      <c r="C63" s="334" t="s">
        <v>89</v>
      </c>
      <c r="D63" s="334" t="s">
        <v>273</v>
      </c>
      <c r="E63" s="334" t="s">
        <v>412</v>
      </c>
      <c r="F63" s="335">
        <v>1000</v>
      </c>
      <c r="G63" s="298">
        <v>2000</v>
      </c>
      <c r="H63" s="298">
        <v>2000</v>
      </c>
    </row>
    <row r="64" spans="1:8" ht="41.25" customHeight="1">
      <c r="A64" s="267" t="s">
        <v>268</v>
      </c>
      <c r="B64" s="305" t="s">
        <v>207</v>
      </c>
      <c r="C64" s="300" t="s">
        <v>91</v>
      </c>
      <c r="D64" s="300" t="s">
        <v>419</v>
      </c>
      <c r="E64" s="300"/>
      <c r="F64" s="302">
        <f>F65+F79</f>
        <v>40000</v>
      </c>
      <c r="G64" s="302">
        <f t="shared" ref="G64:H64" si="23">G65</f>
        <v>23600</v>
      </c>
      <c r="H64" s="302">
        <f t="shared" si="23"/>
        <v>23600</v>
      </c>
    </row>
    <row r="65" spans="1:8" ht="36" customHeight="1">
      <c r="A65" s="28" t="s">
        <v>274</v>
      </c>
      <c r="B65" s="305" t="s">
        <v>207</v>
      </c>
      <c r="C65" s="300" t="s">
        <v>91</v>
      </c>
      <c r="D65" s="300" t="s">
        <v>275</v>
      </c>
      <c r="E65" s="300"/>
      <c r="F65" s="302">
        <f>F66+F72</f>
        <v>15000</v>
      </c>
      <c r="G65" s="302">
        <f t="shared" ref="G65:H65" si="24">G66+G72</f>
        <v>23600</v>
      </c>
      <c r="H65" s="302">
        <f t="shared" si="24"/>
        <v>23600</v>
      </c>
    </row>
    <row r="66" spans="1:8" ht="36" hidden="1" customHeight="1" thickBot="1">
      <c r="A66" s="214" t="s">
        <v>421</v>
      </c>
      <c r="B66" s="305" t="s">
        <v>207</v>
      </c>
      <c r="C66" s="297" t="s">
        <v>91</v>
      </c>
      <c r="D66" s="297" t="s">
        <v>422</v>
      </c>
      <c r="E66" s="297"/>
      <c r="F66" s="298">
        <f>F67+F70</f>
        <v>0</v>
      </c>
      <c r="G66" s="298">
        <f t="shared" ref="G66:H66" si="25">G67+G70</f>
        <v>0</v>
      </c>
      <c r="H66" s="298">
        <f t="shared" si="25"/>
        <v>0</v>
      </c>
    </row>
    <row r="67" spans="1:8" ht="36" hidden="1" customHeight="1" thickBot="1">
      <c r="A67" s="170" t="s">
        <v>423</v>
      </c>
      <c r="B67" s="305" t="s">
        <v>207</v>
      </c>
      <c r="C67" s="297" t="s">
        <v>91</v>
      </c>
      <c r="D67" s="297" t="s">
        <v>424</v>
      </c>
      <c r="E67" s="297" t="s">
        <v>252</v>
      </c>
      <c r="F67" s="298">
        <f>F68+F69</f>
        <v>0</v>
      </c>
      <c r="G67" s="298">
        <f t="shared" ref="G67:H67" si="26">G68+G69</f>
        <v>0</v>
      </c>
      <c r="H67" s="298">
        <f t="shared" si="26"/>
        <v>0</v>
      </c>
    </row>
    <row r="68" spans="1:8" ht="36" hidden="1" customHeight="1" thickBot="1">
      <c r="A68" s="214" t="s">
        <v>425</v>
      </c>
      <c r="B68" s="305" t="s">
        <v>207</v>
      </c>
      <c r="C68" s="297" t="s">
        <v>91</v>
      </c>
      <c r="D68" s="297" t="s">
        <v>424</v>
      </c>
      <c r="E68" s="297" t="s">
        <v>426</v>
      </c>
      <c r="F68" s="298"/>
      <c r="G68" s="298"/>
      <c r="H68" s="298"/>
    </row>
    <row r="69" spans="1:8" ht="36" hidden="1" customHeight="1" thickBot="1">
      <c r="A69" s="214" t="s">
        <v>427</v>
      </c>
      <c r="B69" s="305" t="s">
        <v>207</v>
      </c>
      <c r="C69" s="297" t="s">
        <v>91</v>
      </c>
      <c r="D69" s="297" t="s">
        <v>424</v>
      </c>
      <c r="E69" s="297" t="s">
        <v>428</v>
      </c>
      <c r="F69" s="298"/>
      <c r="G69" s="298"/>
      <c r="H69" s="298"/>
    </row>
    <row r="70" spans="1:8" ht="36" hidden="1" customHeight="1" thickBot="1">
      <c r="A70" s="170" t="s">
        <v>265</v>
      </c>
      <c r="B70" s="305" t="s">
        <v>207</v>
      </c>
      <c r="C70" s="297" t="s">
        <v>91</v>
      </c>
      <c r="D70" s="297" t="s">
        <v>429</v>
      </c>
      <c r="E70" s="297" t="s">
        <v>254</v>
      </c>
      <c r="F70" s="298">
        <f>F71</f>
        <v>0</v>
      </c>
      <c r="G70" s="298">
        <f t="shared" ref="G70:H70" si="27">G71</f>
        <v>0</v>
      </c>
      <c r="H70" s="298">
        <f t="shared" si="27"/>
        <v>0</v>
      </c>
    </row>
    <row r="71" spans="1:8" ht="36" hidden="1" customHeight="1" thickBot="1">
      <c r="A71" s="214" t="s">
        <v>411</v>
      </c>
      <c r="B71" s="305" t="s">
        <v>207</v>
      </c>
      <c r="C71" s="297" t="s">
        <v>91</v>
      </c>
      <c r="D71" s="297" t="s">
        <v>429</v>
      </c>
      <c r="E71" s="297" t="s">
        <v>412</v>
      </c>
      <c r="F71" s="298"/>
      <c r="G71" s="298"/>
      <c r="H71" s="298"/>
    </row>
    <row r="72" spans="1:8" ht="57" customHeight="1">
      <c r="A72" s="219" t="s">
        <v>430</v>
      </c>
      <c r="B72" s="317" t="s">
        <v>207</v>
      </c>
      <c r="C72" s="297" t="s">
        <v>91</v>
      </c>
      <c r="D72" s="297" t="s">
        <v>431</v>
      </c>
      <c r="E72" s="297"/>
      <c r="F72" s="298">
        <f>F74</f>
        <v>15000</v>
      </c>
      <c r="G72" s="298">
        <f t="shared" ref="G72:H72" si="28">G74</f>
        <v>23600</v>
      </c>
      <c r="H72" s="298">
        <f t="shared" si="28"/>
        <v>23600</v>
      </c>
    </row>
    <row r="73" spans="1:8" ht="78" customHeight="1">
      <c r="A73" s="209" t="s">
        <v>371</v>
      </c>
      <c r="B73" s="317" t="s">
        <v>207</v>
      </c>
      <c r="C73" s="297" t="s">
        <v>91</v>
      </c>
      <c r="D73" s="297" t="s">
        <v>281</v>
      </c>
      <c r="E73" s="297"/>
      <c r="F73" s="298">
        <f>F74</f>
        <v>15000</v>
      </c>
      <c r="G73" s="298">
        <f t="shared" ref="G73:H74" si="29">G74</f>
        <v>23600</v>
      </c>
      <c r="H73" s="298">
        <f t="shared" si="29"/>
        <v>23600</v>
      </c>
    </row>
    <row r="74" spans="1:8" ht="36" customHeight="1">
      <c r="A74" s="170" t="s">
        <v>265</v>
      </c>
      <c r="B74" s="317" t="s">
        <v>207</v>
      </c>
      <c r="C74" s="297" t="s">
        <v>91</v>
      </c>
      <c r="D74" s="297" t="s">
        <v>281</v>
      </c>
      <c r="E74" s="297" t="s">
        <v>254</v>
      </c>
      <c r="F74" s="298">
        <f>F75</f>
        <v>15000</v>
      </c>
      <c r="G74" s="298">
        <f t="shared" si="29"/>
        <v>23600</v>
      </c>
      <c r="H74" s="298">
        <f t="shared" si="29"/>
        <v>23600</v>
      </c>
    </row>
    <row r="75" spans="1:8" ht="36" customHeight="1">
      <c r="A75" s="214" t="s">
        <v>235</v>
      </c>
      <c r="B75" s="317" t="s">
        <v>207</v>
      </c>
      <c r="C75" s="297" t="s">
        <v>91</v>
      </c>
      <c r="D75" s="297" t="s">
        <v>281</v>
      </c>
      <c r="E75" s="297" t="s">
        <v>412</v>
      </c>
      <c r="F75" s="298">
        <v>15000</v>
      </c>
      <c r="G75" s="298">
        <v>23600</v>
      </c>
      <c r="H75" s="298">
        <v>23600</v>
      </c>
    </row>
    <row r="76" spans="1:8" ht="31.5" hidden="1">
      <c r="A76" s="28" t="s">
        <v>432</v>
      </c>
      <c r="B76" s="305" t="s">
        <v>207</v>
      </c>
      <c r="C76" s="300" t="s">
        <v>286</v>
      </c>
      <c r="D76" s="300" t="s">
        <v>283</v>
      </c>
      <c r="E76" s="300"/>
      <c r="F76" s="302">
        <f>F84</f>
        <v>701966.91999999993</v>
      </c>
      <c r="G76" s="302">
        <f t="shared" ref="G76:H76" si="30">G84</f>
        <v>294885.67000000004</v>
      </c>
      <c r="H76" s="302">
        <f t="shared" si="30"/>
        <v>294885.67000000004</v>
      </c>
    </row>
    <row r="77" spans="1:8" ht="63" hidden="1">
      <c r="A77" s="219" t="s">
        <v>433</v>
      </c>
      <c r="B77" s="305" t="s">
        <v>207</v>
      </c>
      <c r="C77" s="297" t="s">
        <v>286</v>
      </c>
      <c r="D77" s="297" t="s">
        <v>434</v>
      </c>
      <c r="E77" s="297"/>
      <c r="F77" s="298">
        <f>F84</f>
        <v>701966.91999999993</v>
      </c>
      <c r="G77" s="298">
        <f t="shared" ref="G77:H77" si="31">G84</f>
        <v>294885.67000000004</v>
      </c>
      <c r="H77" s="298">
        <f t="shared" si="31"/>
        <v>294885.67000000004</v>
      </c>
    </row>
    <row r="78" spans="1:8" ht="63" hidden="1">
      <c r="A78" s="209" t="s">
        <v>272</v>
      </c>
      <c r="B78" s="305" t="s">
        <v>207</v>
      </c>
      <c r="C78" s="297" t="s">
        <v>286</v>
      </c>
      <c r="D78" s="297" t="s">
        <v>284</v>
      </c>
      <c r="E78" s="297"/>
      <c r="F78" s="298">
        <f>F84</f>
        <v>701966.91999999993</v>
      </c>
      <c r="G78" s="298">
        <f t="shared" ref="G78:H78" si="32">G84</f>
        <v>294885.67000000004</v>
      </c>
      <c r="H78" s="298">
        <f t="shared" si="32"/>
        <v>294885.67000000004</v>
      </c>
    </row>
    <row r="79" spans="1:8" ht="47.25">
      <c r="A79" s="276" t="s">
        <v>365</v>
      </c>
      <c r="B79" s="305" t="s">
        <v>207</v>
      </c>
      <c r="C79" s="300" t="s">
        <v>91</v>
      </c>
      <c r="D79" s="300" t="s">
        <v>364</v>
      </c>
      <c r="E79" s="300"/>
      <c r="F79" s="302">
        <f>F82</f>
        <v>25000</v>
      </c>
      <c r="G79" s="298"/>
      <c r="H79" s="298"/>
    </row>
    <row r="80" spans="1:8" ht="47.25">
      <c r="A80" s="266" t="s">
        <v>540</v>
      </c>
      <c r="B80" s="317" t="s">
        <v>207</v>
      </c>
      <c r="C80" s="297" t="s">
        <v>91</v>
      </c>
      <c r="D80" s="297" t="s">
        <v>483</v>
      </c>
      <c r="E80" s="297"/>
      <c r="F80" s="298">
        <f>F82</f>
        <v>25000</v>
      </c>
      <c r="G80" s="298"/>
      <c r="H80" s="298"/>
    </row>
    <row r="81" spans="1:8" ht="63">
      <c r="A81" s="209" t="s">
        <v>371</v>
      </c>
      <c r="B81" s="317" t="s">
        <v>207</v>
      </c>
      <c r="C81" s="297" t="s">
        <v>91</v>
      </c>
      <c r="D81" s="297" t="s">
        <v>366</v>
      </c>
      <c r="E81" s="297"/>
      <c r="F81" s="298">
        <f>F82</f>
        <v>25000</v>
      </c>
      <c r="G81" s="298"/>
      <c r="H81" s="298"/>
    </row>
    <row r="82" spans="1:8" ht="31.5">
      <c r="A82" s="170" t="s">
        <v>265</v>
      </c>
      <c r="B82" s="317" t="s">
        <v>207</v>
      </c>
      <c r="C82" s="297" t="s">
        <v>91</v>
      </c>
      <c r="D82" s="297" t="s">
        <v>366</v>
      </c>
      <c r="E82" s="297" t="s">
        <v>254</v>
      </c>
      <c r="F82" s="298">
        <f>F83</f>
        <v>25000</v>
      </c>
      <c r="G82" s="298"/>
      <c r="H82" s="298"/>
    </row>
    <row r="83" spans="1:8">
      <c r="A83" s="214" t="s">
        <v>235</v>
      </c>
      <c r="B83" s="317" t="s">
        <v>207</v>
      </c>
      <c r="C83" s="297" t="s">
        <v>91</v>
      </c>
      <c r="D83" s="297" t="s">
        <v>366</v>
      </c>
      <c r="E83" s="297" t="s">
        <v>412</v>
      </c>
      <c r="F83" s="298">
        <v>25000</v>
      </c>
      <c r="G83" s="298"/>
      <c r="H83" s="298"/>
    </row>
    <row r="84" spans="1:8" ht="29.25" customHeight="1">
      <c r="A84" s="201" t="s">
        <v>92</v>
      </c>
      <c r="B84" s="305" t="s">
        <v>207</v>
      </c>
      <c r="C84" s="300" t="s">
        <v>93</v>
      </c>
      <c r="D84" s="297"/>
      <c r="E84" s="297"/>
      <c r="F84" s="302">
        <f>F85+F120</f>
        <v>701966.91999999993</v>
      </c>
      <c r="G84" s="302">
        <f t="shared" ref="G84:H84" si="33">G85+G120</f>
        <v>294885.67000000004</v>
      </c>
      <c r="H84" s="302">
        <f t="shared" si="33"/>
        <v>294885.67000000004</v>
      </c>
    </row>
    <row r="85" spans="1:8" ht="36" customHeight="1">
      <c r="A85" s="201" t="s">
        <v>541</v>
      </c>
      <c r="B85" s="305" t="s">
        <v>207</v>
      </c>
      <c r="C85" s="300" t="s">
        <v>95</v>
      </c>
      <c r="D85" s="297"/>
      <c r="E85" s="297"/>
      <c r="F85" s="302">
        <f>F86+F109+F115</f>
        <v>700966.91999999993</v>
      </c>
      <c r="G85" s="302">
        <f t="shared" ref="G85:H86" si="34">G86</f>
        <v>293885.67000000004</v>
      </c>
      <c r="H85" s="302">
        <f t="shared" si="34"/>
        <v>293885.67000000004</v>
      </c>
    </row>
    <row r="86" spans="1:8" ht="31.5">
      <c r="A86" s="28" t="s">
        <v>542</v>
      </c>
      <c r="B86" s="305" t="s">
        <v>207</v>
      </c>
      <c r="C86" s="300" t="s">
        <v>95</v>
      </c>
      <c r="D86" s="300" t="s">
        <v>288</v>
      </c>
      <c r="E86" s="300"/>
      <c r="F86" s="302">
        <f>F87</f>
        <v>393843.92</v>
      </c>
      <c r="G86" s="302">
        <f t="shared" si="34"/>
        <v>293885.67000000004</v>
      </c>
      <c r="H86" s="302">
        <f t="shared" si="34"/>
        <v>293885.67000000004</v>
      </c>
    </row>
    <row r="87" spans="1:8" ht="31.5" customHeight="1">
      <c r="A87" s="28" t="s">
        <v>435</v>
      </c>
      <c r="B87" s="305" t="s">
        <v>207</v>
      </c>
      <c r="C87" s="300" t="s">
        <v>95</v>
      </c>
      <c r="D87" s="300" t="s">
        <v>290</v>
      </c>
      <c r="E87" s="300"/>
      <c r="F87" s="302">
        <f>F88+F92</f>
        <v>393843.92</v>
      </c>
      <c r="G87" s="302">
        <f t="shared" ref="G87:H87" si="35">G88+G92</f>
        <v>293885.67000000004</v>
      </c>
      <c r="H87" s="302">
        <f t="shared" si="35"/>
        <v>293885.67000000004</v>
      </c>
    </row>
    <row r="88" spans="1:8" ht="31.5">
      <c r="A88" s="219" t="s">
        <v>436</v>
      </c>
      <c r="B88" s="317" t="s">
        <v>207</v>
      </c>
      <c r="C88" s="297" t="s">
        <v>95</v>
      </c>
      <c r="D88" s="297" t="s">
        <v>437</v>
      </c>
      <c r="E88" s="297"/>
      <c r="F88" s="298">
        <f>F90</f>
        <v>393843.92</v>
      </c>
      <c r="G88" s="298">
        <f t="shared" ref="G88:H88" si="36">G90</f>
        <v>228885.67</v>
      </c>
      <c r="H88" s="298">
        <f t="shared" si="36"/>
        <v>228885.67</v>
      </c>
    </row>
    <row r="89" spans="1:8" ht="63">
      <c r="A89" s="209" t="s">
        <v>371</v>
      </c>
      <c r="B89" s="317" t="s">
        <v>207</v>
      </c>
      <c r="C89" s="297" t="s">
        <v>95</v>
      </c>
      <c r="D89" s="297" t="s">
        <v>291</v>
      </c>
      <c r="E89" s="297"/>
      <c r="F89" s="298">
        <f>F90</f>
        <v>393843.92</v>
      </c>
      <c r="G89" s="298">
        <f t="shared" ref="G89:H90" si="37">G90</f>
        <v>228885.67</v>
      </c>
      <c r="H89" s="298">
        <f t="shared" si="37"/>
        <v>228885.67</v>
      </c>
    </row>
    <row r="90" spans="1:8" ht="31.5">
      <c r="A90" s="170" t="s">
        <v>265</v>
      </c>
      <c r="B90" s="317" t="s">
        <v>207</v>
      </c>
      <c r="C90" s="297" t="s">
        <v>95</v>
      </c>
      <c r="D90" s="297" t="s">
        <v>291</v>
      </c>
      <c r="E90" s="297" t="s">
        <v>254</v>
      </c>
      <c r="F90" s="298">
        <f>F91</f>
        <v>393843.92</v>
      </c>
      <c r="G90" s="298">
        <f t="shared" si="37"/>
        <v>228885.67</v>
      </c>
      <c r="H90" s="298">
        <f t="shared" si="37"/>
        <v>228885.67</v>
      </c>
    </row>
    <row r="91" spans="1:8">
      <c r="A91" s="214" t="s">
        <v>235</v>
      </c>
      <c r="B91" s="317" t="s">
        <v>207</v>
      </c>
      <c r="C91" s="297" t="s">
        <v>95</v>
      </c>
      <c r="D91" s="297" t="s">
        <v>291</v>
      </c>
      <c r="E91" s="297" t="s">
        <v>412</v>
      </c>
      <c r="F91" s="298">
        <v>393843.92</v>
      </c>
      <c r="G91" s="298">
        <v>228885.67</v>
      </c>
      <c r="H91" s="298">
        <v>228885.67</v>
      </c>
    </row>
    <row r="92" spans="1:8" ht="31.5">
      <c r="A92" s="266" t="s">
        <v>486</v>
      </c>
      <c r="B92" s="317" t="s">
        <v>207</v>
      </c>
      <c r="C92" s="297" t="s">
        <v>95</v>
      </c>
      <c r="D92" s="297" t="s">
        <v>438</v>
      </c>
      <c r="E92" s="297"/>
      <c r="F92" s="298">
        <f>F94</f>
        <v>0</v>
      </c>
      <c r="G92" s="298">
        <f t="shared" ref="G92:H92" si="38">G94</f>
        <v>65000</v>
      </c>
      <c r="H92" s="298">
        <f t="shared" si="38"/>
        <v>65000</v>
      </c>
    </row>
    <row r="93" spans="1:8" ht="63">
      <c r="A93" s="209" t="s">
        <v>371</v>
      </c>
      <c r="B93" s="317" t="s">
        <v>207</v>
      </c>
      <c r="C93" s="297" t="s">
        <v>95</v>
      </c>
      <c r="D93" s="297" t="s">
        <v>293</v>
      </c>
      <c r="E93" s="297"/>
      <c r="F93" s="298">
        <f>F94</f>
        <v>0</v>
      </c>
      <c r="G93" s="298">
        <f t="shared" ref="G93:H94" si="39">G94</f>
        <v>65000</v>
      </c>
      <c r="H93" s="298">
        <f t="shared" si="39"/>
        <v>65000</v>
      </c>
    </row>
    <row r="94" spans="1:8" ht="31.5">
      <c r="A94" s="170" t="s">
        <v>265</v>
      </c>
      <c r="B94" s="317" t="s">
        <v>207</v>
      </c>
      <c r="C94" s="297" t="s">
        <v>95</v>
      </c>
      <c r="D94" s="297" t="s">
        <v>293</v>
      </c>
      <c r="E94" s="297" t="s">
        <v>254</v>
      </c>
      <c r="F94" s="298">
        <f>F95</f>
        <v>0</v>
      </c>
      <c r="G94" s="298">
        <f t="shared" si="39"/>
        <v>65000</v>
      </c>
      <c r="H94" s="298">
        <f t="shared" si="39"/>
        <v>65000</v>
      </c>
    </row>
    <row r="95" spans="1:8">
      <c r="A95" s="214" t="s">
        <v>235</v>
      </c>
      <c r="B95" s="317" t="s">
        <v>207</v>
      </c>
      <c r="C95" s="297" t="s">
        <v>95</v>
      </c>
      <c r="D95" s="297" t="s">
        <v>293</v>
      </c>
      <c r="E95" s="297" t="s">
        <v>412</v>
      </c>
      <c r="F95" s="298">
        <v>0</v>
      </c>
      <c r="G95" s="298">
        <v>65000</v>
      </c>
      <c r="H95" s="298">
        <v>65000</v>
      </c>
    </row>
    <row r="96" spans="1:8" ht="47.25">
      <c r="A96" s="204" t="s">
        <v>487</v>
      </c>
      <c r="B96" s="317" t="s">
        <v>207</v>
      </c>
      <c r="C96" s="297" t="s">
        <v>95</v>
      </c>
      <c r="D96" s="297" t="s">
        <v>488</v>
      </c>
      <c r="E96" s="297"/>
      <c r="F96" s="298">
        <f>F98</f>
        <v>0</v>
      </c>
      <c r="G96" s="298">
        <f t="shared" ref="G96:H96" si="40">G98</f>
        <v>0</v>
      </c>
      <c r="H96" s="298">
        <f t="shared" si="40"/>
        <v>0</v>
      </c>
    </row>
    <row r="97" spans="1:8" ht="63">
      <c r="A97" s="209" t="s">
        <v>272</v>
      </c>
      <c r="B97" s="317" t="s">
        <v>207</v>
      </c>
      <c r="C97" s="297" t="s">
        <v>95</v>
      </c>
      <c r="D97" s="297" t="s">
        <v>372</v>
      </c>
      <c r="E97" s="297"/>
      <c r="F97" s="298">
        <f>F98</f>
        <v>0</v>
      </c>
      <c r="G97" s="298">
        <f t="shared" ref="G97:H98" si="41">G98</f>
        <v>0</v>
      </c>
      <c r="H97" s="298">
        <f t="shared" si="41"/>
        <v>0</v>
      </c>
    </row>
    <row r="98" spans="1:8" ht="31.5">
      <c r="A98" s="170" t="s">
        <v>265</v>
      </c>
      <c r="B98" s="317" t="s">
        <v>207</v>
      </c>
      <c r="C98" s="297" t="s">
        <v>95</v>
      </c>
      <c r="D98" s="297" t="s">
        <v>372</v>
      </c>
      <c r="E98" s="297" t="s">
        <v>254</v>
      </c>
      <c r="F98" s="298">
        <f>F99</f>
        <v>0</v>
      </c>
      <c r="G98" s="298">
        <f t="shared" si="41"/>
        <v>0</v>
      </c>
      <c r="H98" s="298">
        <f t="shared" si="41"/>
        <v>0</v>
      </c>
    </row>
    <row r="99" spans="1:8">
      <c r="A99" s="214" t="s">
        <v>235</v>
      </c>
      <c r="B99" s="317" t="s">
        <v>207</v>
      </c>
      <c r="C99" s="297" t="s">
        <v>95</v>
      </c>
      <c r="D99" s="297" t="s">
        <v>372</v>
      </c>
      <c r="E99" s="297" t="s">
        <v>412</v>
      </c>
      <c r="F99" s="298">
        <v>0</v>
      </c>
      <c r="G99" s="298">
        <v>0</v>
      </c>
      <c r="H99" s="298">
        <v>0</v>
      </c>
    </row>
    <row r="100" spans="1:8" ht="31.5" hidden="1">
      <c r="A100" s="28" t="s">
        <v>294</v>
      </c>
      <c r="B100" s="305" t="s">
        <v>207</v>
      </c>
      <c r="C100" s="300" t="s">
        <v>95</v>
      </c>
      <c r="D100" s="300" t="s">
        <v>295</v>
      </c>
      <c r="E100" s="300"/>
      <c r="F100" s="302">
        <f>F103</f>
        <v>0</v>
      </c>
      <c r="G100" s="302">
        <f t="shared" ref="G100:H100" si="42">G103</f>
        <v>0</v>
      </c>
      <c r="H100" s="302">
        <f t="shared" si="42"/>
        <v>0</v>
      </c>
    </row>
    <row r="101" spans="1:8" ht="47.25" hidden="1">
      <c r="A101" s="219" t="s">
        <v>439</v>
      </c>
      <c r="B101" s="305" t="s">
        <v>207</v>
      </c>
      <c r="C101" s="297" t="s">
        <v>95</v>
      </c>
      <c r="D101" s="297" t="s">
        <v>440</v>
      </c>
      <c r="E101" s="297"/>
      <c r="F101" s="298">
        <f>F103</f>
        <v>0</v>
      </c>
      <c r="G101" s="298">
        <f t="shared" ref="G101:H101" si="43">G103</f>
        <v>0</v>
      </c>
      <c r="H101" s="298">
        <f t="shared" si="43"/>
        <v>0</v>
      </c>
    </row>
    <row r="102" spans="1:8" ht="63" hidden="1">
      <c r="A102" s="209" t="s">
        <v>272</v>
      </c>
      <c r="B102" s="305" t="s">
        <v>207</v>
      </c>
      <c r="C102" s="297" t="s">
        <v>95</v>
      </c>
      <c r="D102" s="297" t="s">
        <v>296</v>
      </c>
      <c r="E102" s="297"/>
      <c r="F102" s="298">
        <f>F103</f>
        <v>0</v>
      </c>
      <c r="G102" s="298">
        <f t="shared" ref="G102:H103" si="44">G103</f>
        <v>0</v>
      </c>
      <c r="H102" s="298">
        <f t="shared" si="44"/>
        <v>0</v>
      </c>
    </row>
    <row r="103" spans="1:8" ht="31.5" hidden="1">
      <c r="A103" s="170" t="s">
        <v>265</v>
      </c>
      <c r="B103" s="305" t="s">
        <v>207</v>
      </c>
      <c r="C103" s="297" t="s">
        <v>95</v>
      </c>
      <c r="D103" s="297" t="s">
        <v>296</v>
      </c>
      <c r="E103" s="297" t="s">
        <v>254</v>
      </c>
      <c r="F103" s="298">
        <f>F104</f>
        <v>0</v>
      </c>
      <c r="G103" s="298">
        <f t="shared" si="44"/>
        <v>0</v>
      </c>
      <c r="H103" s="298">
        <f t="shared" si="44"/>
        <v>0</v>
      </c>
    </row>
    <row r="104" spans="1:8" ht="31.5" hidden="1">
      <c r="A104" s="214" t="s">
        <v>411</v>
      </c>
      <c r="B104" s="305" t="s">
        <v>207</v>
      </c>
      <c r="C104" s="297" t="s">
        <v>95</v>
      </c>
      <c r="D104" s="297" t="s">
        <v>296</v>
      </c>
      <c r="E104" s="297" t="s">
        <v>412</v>
      </c>
      <c r="F104" s="298"/>
      <c r="G104" s="298"/>
      <c r="H104" s="298"/>
    </row>
    <row r="105" spans="1:8" ht="31.5" hidden="1">
      <c r="A105" s="28" t="s">
        <v>441</v>
      </c>
      <c r="B105" s="305" t="s">
        <v>207</v>
      </c>
      <c r="C105" s="300" t="s">
        <v>95</v>
      </c>
      <c r="D105" s="300" t="s">
        <v>298</v>
      </c>
      <c r="E105" s="300"/>
      <c r="F105" s="302">
        <f>F108</f>
        <v>1000</v>
      </c>
      <c r="G105" s="302">
        <f t="shared" ref="G105:H105" si="45">G108</f>
        <v>1000</v>
      </c>
      <c r="H105" s="302">
        <f t="shared" si="45"/>
        <v>1000</v>
      </c>
    </row>
    <row r="106" spans="1:8" ht="31.5" hidden="1">
      <c r="A106" s="22" t="s">
        <v>442</v>
      </c>
      <c r="B106" s="305" t="s">
        <v>207</v>
      </c>
      <c r="C106" s="297" t="s">
        <v>95</v>
      </c>
      <c r="D106" s="297" t="s">
        <v>443</v>
      </c>
      <c r="E106" s="297"/>
      <c r="F106" s="298">
        <f>F108</f>
        <v>1000</v>
      </c>
      <c r="G106" s="298">
        <f t="shared" ref="G106:H106" si="46">G108</f>
        <v>1000</v>
      </c>
      <c r="H106" s="298">
        <f t="shared" si="46"/>
        <v>1000</v>
      </c>
    </row>
    <row r="107" spans="1:8" ht="63" hidden="1">
      <c r="A107" s="209" t="s">
        <v>272</v>
      </c>
      <c r="B107" s="305" t="s">
        <v>207</v>
      </c>
      <c r="C107" s="297" t="s">
        <v>95</v>
      </c>
      <c r="D107" s="297" t="s">
        <v>299</v>
      </c>
      <c r="E107" s="297"/>
      <c r="F107" s="298">
        <f>F108</f>
        <v>1000</v>
      </c>
      <c r="G107" s="298">
        <f t="shared" ref="G107:H120" si="47">G108</f>
        <v>1000</v>
      </c>
      <c r="H107" s="298">
        <f t="shared" si="47"/>
        <v>1000</v>
      </c>
    </row>
    <row r="108" spans="1:8" ht="31.5" hidden="1">
      <c r="A108" s="170" t="s">
        <v>265</v>
      </c>
      <c r="B108" s="305" t="s">
        <v>207</v>
      </c>
      <c r="C108" s="297" t="s">
        <v>95</v>
      </c>
      <c r="D108" s="297" t="s">
        <v>299</v>
      </c>
      <c r="E108" s="297" t="s">
        <v>254</v>
      </c>
      <c r="F108" s="298">
        <f>F120</f>
        <v>1000</v>
      </c>
      <c r="G108" s="298">
        <f>G120</f>
        <v>1000</v>
      </c>
      <c r="H108" s="298">
        <f>H120</f>
        <v>1000</v>
      </c>
    </row>
    <row r="109" spans="1:8" ht="31.5">
      <c r="A109" s="327" t="s">
        <v>268</v>
      </c>
      <c r="B109" s="305" t="s">
        <v>207</v>
      </c>
      <c r="C109" s="300" t="s">
        <v>95</v>
      </c>
      <c r="D109" s="300" t="s">
        <v>419</v>
      </c>
      <c r="E109" s="297"/>
      <c r="F109" s="302">
        <f>F110</f>
        <v>1000</v>
      </c>
      <c r="G109" s="298"/>
      <c r="H109" s="298"/>
    </row>
    <row r="110" spans="1:8" ht="31.5">
      <c r="A110" s="201" t="s">
        <v>369</v>
      </c>
      <c r="B110" s="305" t="s">
        <v>207</v>
      </c>
      <c r="C110" s="300" t="s">
        <v>95</v>
      </c>
      <c r="D110" s="300" t="s">
        <v>367</v>
      </c>
      <c r="E110" s="300"/>
      <c r="F110" s="302">
        <f>F113</f>
        <v>1000</v>
      </c>
      <c r="G110" s="298"/>
      <c r="H110" s="298"/>
    </row>
    <row r="111" spans="1:8" ht="78.75">
      <c r="A111" s="301" t="s">
        <v>485</v>
      </c>
      <c r="B111" s="317" t="s">
        <v>207</v>
      </c>
      <c r="C111" s="297" t="s">
        <v>95</v>
      </c>
      <c r="D111" s="297" t="s">
        <v>484</v>
      </c>
      <c r="E111" s="297"/>
      <c r="F111" s="298">
        <f>F113</f>
        <v>1000</v>
      </c>
      <c r="G111" s="298"/>
      <c r="H111" s="298"/>
    </row>
    <row r="112" spans="1:8" ht="63">
      <c r="A112" s="209" t="s">
        <v>371</v>
      </c>
      <c r="B112" s="317" t="s">
        <v>207</v>
      </c>
      <c r="C112" s="297" t="s">
        <v>95</v>
      </c>
      <c r="D112" s="297" t="s">
        <v>368</v>
      </c>
      <c r="E112" s="297"/>
      <c r="F112" s="298">
        <f>F113</f>
        <v>1000</v>
      </c>
      <c r="G112" s="298"/>
      <c r="H112" s="298"/>
    </row>
    <row r="113" spans="1:8" ht="31.5">
      <c r="A113" s="170" t="s">
        <v>265</v>
      </c>
      <c r="B113" s="317" t="s">
        <v>207</v>
      </c>
      <c r="C113" s="297" t="s">
        <v>95</v>
      </c>
      <c r="D113" s="297" t="s">
        <v>368</v>
      </c>
      <c r="E113" s="297" t="s">
        <v>254</v>
      </c>
      <c r="F113" s="298">
        <f>F114</f>
        <v>1000</v>
      </c>
      <c r="G113" s="298"/>
      <c r="H113" s="298"/>
    </row>
    <row r="114" spans="1:8">
      <c r="A114" s="214" t="s">
        <v>235</v>
      </c>
      <c r="B114" s="317" t="s">
        <v>207</v>
      </c>
      <c r="C114" s="297" t="s">
        <v>95</v>
      </c>
      <c r="D114" s="297" t="s">
        <v>368</v>
      </c>
      <c r="E114" s="297" t="s">
        <v>412</v>
      </c>
      <c r="F114" s="298">
        <v>1000</v>
      </c>
      <c r="G114" s="298"/>
      <c r="H114" s="298"/>
    </row>
    <row r="115" spans="1:8" ht="47.25">
      <c r="A115" s="341" t="s">
        <v>245</v>
      </c>
      <c r="B115" s="342" t="s">
        <v>207</v>
      </c>
      <c r="C115" s="342" t="s">
        <v>95</v>
      </c>
      <c r="D115" s="342" t="s">
        <v>520</v>
      </c>
      <c r="E115" s="334"/>
      <c r="F115" s="343">
        <f>F116</f>
        <v>306123</v>
      </c>
      <c r="G115" s="298"/>
      <c r="H115" s="298"/>
    </row>
    <row r="116" spans="1:8" ht="47.25">
      <c r="A116" s="341" t="s">
        <v>247</v>
      </c>
      <c r="B116" s="342" t="s">
        <v>207</v>
      </c>
      <c r="C116" s="342" t="s">
        <v>95</v>
      </c>
      <c r="D116" s="342" t="s">
        <v>519</v>
      </c>
      <c r="E116" s="334"/>
      <c r="F116" s="343">
        <f>F117</f>
        <v>306123</v>
      </c>
      <c r="G116" s="298"/>
      <c r="H116" s="298"/>
    </row>
    <row r="117" spans="1:8" ht="31.5">
      <c r="A117" s="336" t="s">
        <v>460</v>
      </c>
      <c r="B117" s="212" t="s">
        <v>207</v>
      </c>
      <c r="C117" s="334" t="s">
        <v>95</v>
      </c>
      <c r="D117" s="334" t="s">
        <v>249</v>
      </c>
      <c r="E117" s="334"/>
      <c r="F117" s="335">
        <f>F118</f>
        <v>306123</v>
      </c>
      <c r="G117" s="298"/>
      <c r="H117" s="298"/>
    </row>
    <row r="118" spans="1:8" ht="31.5">
      <c r="A118" s="336" t="s">
        <v>250</v>
      </c>
      <c r="B118" s="212" t="s">
        <v>207</v>
      </c>
      <c r="C118" s="334" t="s">
        <v>95</v>
      </c>
      <c r="D118" s="334" t="s">
        <v>249</v>
      </c>
      <c r="E118" s="334" t="s">
        <v>254</v>
      </c>
      <c r="F118" s="335">
        <f>F119</f>
        <v>306123</v>
      </c>
      <c r="G118" s="298"/>
      <c r="H118" s="298"/>
    </row>
    <row r="119" spans="1:8">
      <c r="A119" s="336" t="s">
        <v>235</v>
      </c>
      <c r="B119" s="333" t="s">
        <v>207</v>
      </c>
      <c r="C119" s="334" t="s">
        <v>95</v>
      </c>
      <c r="D119" s="334" t="s">
        <v>249</v>
      </c>
      <c r="E119" s="334" t="s">
        <v>412</v>
      </c>
      <c r="F119" s="335">
        <v>306123</v>
      </c>
      <c r="G119" s="298"/>
      <c r="H119" s="298"/>
    </row>
    <row r="120" spans="1:8" ht="37.5" customHeight="1">
      <c r="A120" s="303" t="s">
        <v>489</v>
      </c>
      <c r="B120" s="305" t="s">
        <v>207</v>
      </c>
      <c r="C120" s="297" t="s">
        <v>239</v>
      </c>
      <c r="D120" s="297"/>
      <c r="E120" s="297"/>
      <c r="F120" s="302">
        <f>F121</f>
        <v>1000</v>
      </c>
      <c r="G120" s="302">
        <f t="shared" si="47"/>
        <v>1000</v>
      </c>
      <c r="H120" s="302">
        <f t="shared" si="47"/>
        <v>1000</v>
      </c>
    </row>
    <row r="121" spans="1:8" ht="31.5">
      <c r="A121" s="28" t="s">
        <v>444</v>
      </c>
      <c r="B121" s="305" t="s">
        <v>207</v>
      </c>
      <c r="C121" s="300" t="s">
        <v>239</v>
      </c>
      <c r="D121" s="300" t="s">
        <v>301</v>
      </c>
      <c r="E121" s="300" t="s">
        <v>342</v>
      </c>
      <c r="F121" s="302">
        <f>F124</f>
        <v>1000</v>
      </c>
      <c r="G121" s="302">
        <f t="shared" ref="G121:H121" si="48">G124</f>
        <v>1000</v>
      </c>
      <c r="H121" s="302">
        <f t="shared" si="48"/>
        <v>1000</v>
      </c>
    </row>
    <row r="122" spans="1:8" ht="47.25">
      <c r="A122" s="315" t="s">
        <v>490</v>
      </c>
      <c r="B122" s="317" t="s">
        <v>207</v>
      </c>
      <c r="C122" s="297" t="s">
        <v>239</v>
      </c>
      <c r="D122" s="297" t="s">
        <v>522</v>
      </c>
      <c r="E122" s="297"/>
      <c r="F122" s="298">
        <f>F123</f>
        <v>1000</v>
      </c>
      <c r="G122" s="298">
        <f t="shared" ref="G122:H124" si="49">G123</f>
        <v>1000</v>
      </c>
      <c r="H122" s="298">
        <f t="shared" si="49"/>
        <v>1000</v>
      </c>
    </row>
    <row r="123" spans="1:8" ht="63">
      <c r="A123" s="209" t="s">
        <v>371</v>
      </c>
      <c r="B123" s="317" t="s">
        <v>207</v>
      </c>
      <c r="C123" s="297" t="s">
        <v>239</v>
      </c>
      <c r="D123" s="297" t="s">
        <v>521</v>
      </c>
      <c r="E123" s="297"/>
      <c r="F123" s="298">
        <f>F124</f>
        <v>1000</v>
      </c>
      <c r="G123" s="298">
        <f t="shared" si="49"/>
        <v>1000</v>
      </c>
      <c r="H123" s="298">
        <f t="shared" si="49"/>
        <v>1000</v>
      </c>
    </row>
    <row r="124" spans="1:8" ht="31.5">
      <c r="A124" s="170" t="s">
        <v>265</v>
      </c>
      <c r="B124" s="317" t="s">
        <v>207</v>
      </c>
      <c r="C124" s="297" t="s">
        <v>239</v>
      </c>
      <c r="D124" s="297" t="s">
        <v>521</v>
      </c>
      <c r="E124" s="297" t="s">
        <v>254</v>
      </c>
      <c r="F124" s="298">
        <f>F125</f>
        <v>1000</v>
      </c>
      <c r="G124" s="298">
        <f t="shared" si="49"/>
        <v>1000</v>
      </c>
      <c r="H124" s="298">
        <f t="shared" si="49"/>
        <v>1000</v>
      </c>
    </row>
    <row r="125" spans="1:8" s="111" customFormat="1">
      <c r="A125" s="214" t="s">
        <v>480</v>
      </c>
      <c r="B125" s="317" t="s">
        <v>207</v>
      </c>
      <c r="C125" s="297" t="s">
        <v>239</v>
      </c>
      <c r="D125" s="297" t="s">
        <v>521</v>
      </c>
      <c r="E125" s="297" t="s">
        <v>412</v>
      </c>
      <c r="F125" s="298">
        <v>1000</v>
      </c>
      <c r="G125" s="298">
        <v>1000</v>
      </c>
      <c r="H125" s="298">
        <v>1000</v>
      </c>
    </row>
    <row r="126" spans="1:8" s="111" customFormat="1" ht="35.25" customHeight="1">
      <c r="A126" s="201" t="s">
        <v>96</v>
      </c>
      <c r="B126" s="305" t="s">
        <v>207</v>
      </c>
      <c r="C126" s="300" t="s">
        <v>97</v>
      </c>
      <c r="D126" s="297"/>
      <c r="E126" s="297"/>
      <c r="F126" s="302">
        <f>F127</f>
        <v>15000</v>
      </c>
      <c r="G126" s="302" t="e">
        <f t="shared" ref="G126:H127" si="50">G127</f>
        <v>#REF!</v>
      </c>
      <c r="H126" s="302" t="e">
        <f t="shared" si="50"/>
        <v>#REF!</v>
      </c>
    </row>
    <row r="127" spans="1:8" s="111" customFormat="1" ht="25.5" customHeight="1">
      <c r="A127" s="201" t="s">
        <v>105</v>
      </c>
      <c r="B127" s="305" t="s">
        <v>207</v>
      </c>
      <c r="C127" s="300" t="s">
        <v>106</v>
      </c>
      <c r="D127" s="297"/>
      <c r="E127" s="297"/>
      <c r="F127" s="302">
        <f>F128</f>
        <v>15000</v>
      </c>
      <c r="G127" s="302" t="e">
        <f t="shared" si="50"/>
        <v>#REF!</v>
      </c>
      <c r="H127" s="302" t="e">
        <f t="shared" si="50"/>
        <v>#REF!</v>
      </c>
    </row>
    <row r="128" spans="1:8" s="101" customFormat="1" ht="34.5" customHeight="1">
      <c r="A128" s="267" t="s">
        <v>445</v>
      </c>
      <c r="B128" s="305" t="s">
        <v>207</v>
      </c>
      <c r="C128" s="300" t="s">
        <v>106</v>
      </c>
      <c r="D128" s="300" t="s">
        <v>304</v>
      </c>
      <c r="E128" s="300" t="s">
        <v>342</v>
      </c>
      <c r="F128" s="302">
        <f>F138</f>
        <v>15000</v>
      </c>
      <c r="G128" s="302" t="e">
        <f t="shared" ref="G128:H128" si="51">G138+G166</f>
        <v>#REF!</v>
      </c>
      <c r="H128" s="302" t="e">
        <f t="shared" si="51"/>
        <v>#REF!</v>
      </c>
    </row>
    <row r="129" spans="1:8" s="101" customFormat="1" ht="31.5" hidden="1">
      <c r="A129" s="270" t="s">
        <v>305</v>
      </c>
      <c r="B129" s="305" t="s">
        <v>207</v>
      </c>
      <c r="C129" s="300" t="s">
        <v>309</v>
      </c>
      <c r="D129" s="300" t="s">
        <v>306</v>
      </c>
      <c r="E129" s="300"/>
      <c r="F129" s="302">
        <f>F132</f>
        <v>0</v>
      </c>
      <c r="G129" s="302">
        <f t="shared" ref="G129:H129" si="52">G132</f>
        <v>0</v>
      </c>
      <c r="H129" s="302">
        <f t="shared" si="52"/>
        <v>0</v>
      </c>
    </row>
    <row r="130" spans="1:8" ht="94.5" hidden="1">
      <c r="A130" s="219" t="s">
        <v>446</v>
      </c>
      <c r="B130" s="305" t="s">
        <v>207</v>
      </c>
      <c r="C130" s="297" t="s">
        <v>309</v>
      </c>
      <c r="D130" s="297" t="s">
        <v>447</v>
      </c>
      <c r="E130" s="297"/>
      <c r="F130" s="298">
        <f>F131</f>
        <v>0</v>
      </c>
      <c r="G130" s="298">
        <f t="shared" ref="G130:H132" si="53">G131</f>
        <v>0</v>
      </c>
      <c r="H130" s="298">
        <f t="shared" si="53"/>
        <v>0</v>
      </c>
    </row>
    <row r="131" spans="1:8" ht="63" hidden="1">
      <c r="A131" s="209" t="s">
        <v>272</v>
      </c>
      <c r="B131" s="305" t="s">
        <v>207</v>
      </c>
      <c r="C131" s="297" t="s">
        <v>309</v>
      </c>
      <c r="D131" s="297" t="s">
        <v>307</v>
      </c>
      <c r="E131" s="297"/>
      <c r="F131" s="298">
        <f>F132</f>
        <v>0</v>
      </c>
      <c r="G131" s="298">
        <f t="shared" si="53"/>
        <v>0</v>
      </c>
      <c r="H131" s="298">
        <f t="shared" si="53"/>
        <v>0</v>
      </c>
    </row>
    <row r="132" spans="1:8" ht="31.5" hidden="1">
      <c r="A132" s="170" t="s">
        <v>265</v>
      </c>
      <c r="B132" s="305" t="s">
        <v>207</v>
      </c>
      <c r="C132" s="297" t="s">
        <v>309</v>
      </c>
      <c r="D132" s="297" t="s">
        <v>307</v>
      </c>
      <c r="E132" s="297" t="s">
        <v>254</v>
      </c>
      <c r="F132" s="298">
        <f>F133</f>
        <v>0</v>
      </c>
      <c r="G132" s="298">
        <f t="shared" si="53"/>
        <v>0</v>
      </c>
      <c r="H132" s="298">
        <f t="shared" si="53"/>
        <v>0</v>
      </c>
    </row>
    <row r="133" spans="1:8" ht="47.25" hidden="1">
      <c r="A133" s="214" t="s">
        <v>448</v>
      </c>
      <c r="B133" s="305" t="s">
        <v>207</v>
      </c>
      <c r="C133" s="297" t="s">
        <v>309</v>
      </c>
      <c r="D133" s="297" t="s">
        <v>307</v>
      </c>
      <c r="E133" s="297" t="s">
        <v>449</v>
      </c>
      <c r="F133" s="298"/>
      <c r="G133" s="298"/>
      <c r="H133" s="298"/>
    </row>
    <row r="134" spans="1:8" ht="31.5" hidden="1">
      <c r="A134" s="270" t="s">
        <v>450</v>
      </c>
      <c r="B134" s="305" t="s">
        <v>207</v>
      </c>
      <c r="C134" s="300" t="s">
        <v>106</v>
      </c>
      <c r="D134" s="300" t="s">
        <v>451</v>
      </c>
      <c r="E134" s="300"/>
      <c r="F134" s="302" t="e">
        <f>F137</f>
        <v>#REF!</v>
      </c>
      <c r="G134" s="302" t="e">
        <f t="shared" ref="G134:H134" si="54">G137</f>
        <v>#REF!</v>
      </c>
      <c r="H134" s="302" t="e">
        <f t="shared" si="54"/>
        <v>#REF!</v>
      </c>
    </row>
    <row r="135" spans="1:8" ht="31.5" hidden="1">
      <c r="A135" s="219" t="s">
        <v>452</v>
      </c>
      <c r="B135" s="305" t="s">
        <v>207</v>
      </c>
      <c r="C135" s="297" t="s">
        <v>106</v>
      </c>
      <c r="D135" s="297" t="s">
        <v>453</v>
      </c>
      <c r="E135" s="297"/>
      <c r="F135" s="298" t="e">
        <f>F136</f>
        <v>#REF!</v>
      </c>
      <c r="G135" s="298" t="e">
        <f t="shared" ref="G135:H136" si="55">G136</f>
        <v>#REF!</v>
      </c>
      <c r="H135" s="298" t="e">
        <f t="shared" si="55"/>
        <v>#REF!</v>
      </c>
    </row>
    <row r="136" spans="1:8" ht="63" hidden="1">
      <c r="A136" s="209" t="s">
        <v>272</v>
      </c>
      <c r="B136" s="305" t="s">
        <v>207</v>
      </c>
      <c r="C136" s="297" t="s">
        <v>106</v>
      </c>
      <c r="D136" s="297" t="s">
        <v>454</v>
      </c>
      <c r="E136" s="297"/>
      <c r="F136" s="298" t="e">
        <f>F137</f>
        <v>#REF!</v>
      </c>
      <c r="G136" s="298" t="e">
        <f t="shared" si="55"/>
        <v>#REF!</v>
      </c>
      <c r="H136" s="298" t="e">
        <f t="shared" si="55"/>
        <v>#REF!</v>
      </c>
    </row>
    <row r="137" spans="1:8" ht="31.5" hidden="1">
      <c r="A137" s="170" t="s">
        <v>265</v>
      </c>
      <c r="B137" s="305" t="s">
        <v>207</v>
      </c>
      <c r="C137" s="297" t="s">
        <v>106</v>
      </c>
      <c r="D137" s="297" t="s">
        <v>454</v>
      </c>
      <c r="E137" s="297" t="s">
        <v>254</v>
      </c>
      <c r="F137" s="298" t="e">
        <f>#REF!</f>
        <v>#REF!</v>
      </c>
      <c r="G137" s="298" t="e">
        <f>#REF!</f>
        <v>#REF!</v>
      </c>
      <c r="H137" s="298" t="e">
        <f>#REF!</f>
        <v>#REF!</v>
      </c>
    </row>
    <row r="138" spans="1:8">
      <c r="A138" s="270" t="s">
        <v>491</v>
      </c>
      <c r="B138" s="305" t="s">
        <v>207</v>
      </c>
      <c r="C138" s="300" t="s">
        <v>106</v>
      </c>
      <c r="D138" s="300" t="s">
        <v>311</v>
      </c>
      <c r="E138" s="300"/>
      <c r="F138" s="302">
        <f>F148+F152+F156+F160</f>
        <v>15000</v>
      </c>
      <c r="G138" s="302">
        <f t="shared" ref="G138:H138" si="56">G148+G152+G156+G160</f>
        <v>66000</v>
      </c>
      <c r="H138" s="302">
        <f t="shared" si="56"/>
        <v>66000</v>
      </c>
    </row>
    <row r="139" spans="1:8" ht="31.5" hidden="1">
      <c r="A139" s="170" t="s">
        <v>455</v>
      </c>
      <c r="B139" s="305" t="s">
        <v>207</v>
      </c>
      <c r="C139" s="297" t="s">
        <v>106</v>
      </c>
      <c r="D139" s="297" t="s">
        <v>456</v>
      </c>
      <c r="E139" s="297"/>
      <c r="F139" s="298">
        <f>F140+F143+F145</f>
        <v>0</v>
      </c>
      <c r="G139" s="298">
        <f t="shared" ref="G139:H139" si="57">G140+G143+G145</f>
        <v>0</v>
      </c>
      <c r="H139" s="298">
        <f t="shared" si="57"/>
        <v>0</v>
      </c>
    </row>
    <row r="140" spans="1:8" ht="31.5" hidden="1">
      <c r="A140" s="170" t="s">
        <v>423</v>
      </c>
      <c r="B140" s="305" t="s">
        <v>207</v>
      </c>
      <c r="C140" s="297" t="s">
        <v>106</v>
      </c>
      <c r="D140" s="297" t="s">
        <v>457</v>
      </c>
      <c r="E140" s="297" t="s">
        <v>252</v>
      </c>
      <c r="F140" s="298">
        <f>F141+F142</f>
        <v>0</v>
      </c>
      <c r="G140" s="298">
        <f t="shared" ref="G140:H140" si="58">G141+G142</f>
        <v>0</v>
      </c>
      <c r="H140" s="298">
        <f t="shared" si="58"/>
        <v>0</v>
      </c>
    </row>
    <row r="141" spans="1:8" hidden="1">
      <c r="A141" s="214" t="s">
        <v>425</v>
      </c>
      <c r="B141" s="305" t="s">
        <v>207</v>
      </c>
      <c r="C141" s="297" t="s">
        <v>106</v>
      </c>
      <c r="D141" s="297" t="s">
        <v>458</v>
      </c>
      <c r="E141" s="297" t="s">
        <v>426</v>
      </c>
      <c r="F141" s="298"/>
      <c r="G141" s="298"/>
      <c r="H141" s="298"/>
    </row>
    <row r="142" spans="1:8" ht="63" hidden="1">
      <c r="A142" s="214" t="s">
        <v>427</v>
      </c>
      <c r="B142" s="305" t="s">
        <v>207</v>
      </c>
      <c r="C142" s="297" t="s">
        <v>106</v>
      </c>
      <c r="D142" s="297" t="s">
        <v>458</v>
      </c>
      <c r="E142" s="297" t="s">
        <v>428</v>
      </c>
      <c r="F142" s="298"/>
      <c r="G142" s="298"/>
      <c r="H142" s="298"/>
    </row>
    <row r="143" spans="1:8" ht="31.5" hidden="1">
      <c r="A143" s="170" t="s">
        <v>265</v>
      </c>
      <c r="B143" s="305" t="s">
        <v>207</v>
      </c>
      <c r="C143" s="297" t="s">
        <v>106</v>
      </c>
      <c r="D143" s="297" t="s">
        <v>459</v>
      </c>
      <c r="E143" s="297" t="s">
        <v>254</v>
      </c>
      <c r="F143" s="298">
        <f>F144</f>
        <v>0</v>
      </c>
      <c r="G143" s="298">
        <f t="shared" ref="G143:H143" si="59">G144</f>
        <v>0</v>
      </c>
      <c r="H143" s="298">
        <f t="shared" si="59"/>
        <v>0</v>
      </c>
    </row>
    <row r="144" spans="1:8" ht="31.5" hidden="1">
      <c r="A144" s="214" t="s">
        <v>411</v>
      </c>
      <c r="B144" s="305" t="s">
        <v>207</v>
      </c>
      <c r="C144" s="297" t="s">
        <v>106</v>
      </c>
      <c r="D144" s="297" t="s">
        <v>459</v>
      </c>
      <c r="E144" s="297" t="s">
        <v>412</v>
      </c>
      <c r="F144" s="298"/>
      <c r="G144" s="298"/>
      <c r="H144" s="298"/>
    </row>
    <row r="145" spans="1:8" hidden="1">
      <c r="A145" s="170" t="s">
        <v>266</v>
      </c>
      <c r="B145" s="305" t="s">
        <v>207</v>
      </c>
      <c r="C145" s="297" t="s">
        <v>106</v>
      </c>
      <c r="D145" s="297" t="s">
        <v>459</v>
      </c>
      <c r="E145" s="297" t="s">
        <v>413</v>
      </c>
      <c r="F145" s="298">
        <f>F146+F147</f>
        <v>0</v>
      </c>
      <c r="G145" s="298">
        <f t="shared" ref="G145:H145" si="60">G146+G147</f>
        <v>0</v>
      </c>
      <c r="H145" s="298">
        <f t="shared" si="60"/>
        <v>0</v>
      </c>
    </row>
    <row r="146" spans="1:8" ht="31.5" hidden="1">
      <c r="A146" s="214" t="s">
        <v>414</v>
      </c>
      <c r="B146" s="305" t="s">
        <v>207</v>
      </c>
      <c r="C146" s="297" t="s">
        <v>106</v>
      </c>
      <c r="D146" s="297" t="s">
        <v>459</v>
      </c>
      <c r="E146" s="297" t="s">
        <v>415</v>
      </c>
      <c r="F146" s="314"/>
      <c r="G146" s="314"/>
      <c r="H146" s="314"/>
    </row>
    <row r="147" spans="1:8" hidden="1">
      <c r="A147" s="214" t="s">
        <v>228</v>
      </c>
      <c r="B147" s="305" t="s">
        <v>207</v>
      </c>
      <c r="C147" s="297" t="s">
        <v>106</v>
      </c>
      <c r="D147" s="297" t="s">
        <v>459</v>
      </c>
      <c r="E147" s="297" t="s">
        <v>416</v>
      </c>
      <c r="F147" s="314"/>
      <c r="G147" s="314"/>
      <c r="H147" s="314"/>
    </row>
    <row r="148" spans="1:8" ht="31.5">
      <c r="A148" s="301" t="s">
        <v>492</v>
      </c>
      <c r="B148" s="305" t="s">
        <v>207</v>
      </c>
      <c r="C148" s="300" t="s">
        <v>106</v>
      </c>
      <c r="D148" s="297" t="s">
        <v>456</v>
      </c>
      <c r="E148" s="297"/>
      <c r="F148" s="298">
        <f>F149</f>
        <v>15000</v>
      </c>
      <c r="G148" s="298">
        <f t="shared" ref="G148:H150" si="61">G149</f>
        <v>55000</v>
      </c>
      <c r="H148" s="298">
        <f t="shared" si="61"/>
        <v>55000</v>
      </c>
    </row>
    <row r="149" spans="1:8" ht="63">
      <c r="A149" s="209" t="s">
        <v>371</v>
      </c>
      <c r="B149" s="305" t="s">
        <v>207</v>
      </c>
      <c r="C149" s="300" t="s">
        <v>106</v>
      </c>
      <c r="D149" s="297" t="s">
        <v>375</v>
      </c>
      <c r="E149" s="297"/>
      <c r="F149" s="298">
        <f>F150</f>
        <v>15000</v>
      </c>
      <c r="G149" s="298">
        <f t="shared" si="61"/>
        <v>55000</v>
      </c>
      <c r="H149" s="298">
        <f t="shared" si="61"/>
        <v>55000</v>
      </c>
    </row>
    <row r="150" spans="1:8" ht="31.5">
      <c r="A150" s="170" t="s">
        <v>265</v>
      </c>
      <c r="B150" s="305" t="s">
        <v>207</v>
      </c>
      <c r="C150" s="300" t="s">
        <v>106</v>
      </c>
      <c r="D150" s="297" t="s">
        <v>375</v>
      </c>
      <c r="E150" s="297" t="s">
        <v>254</v>
      </c>
      <c r="F150" s="298">
        <f>F151</f>
        <v>15000</v>
      </c>
      <c r="G150" s="298">
        <f t="shared" si="61"/>
        <v>55000</v>
      </c>
      <c r="H150" s="298">
        <f t="shared" si="61"/>
        <v>55000</v>
      </c>
    </row>
    <row r="151" spans="1:8" s="111" customFormat="1">
      <c r="A151" s="214" t="s">
        <v>235</v>
      </c>
      <c r="B151" s="305" t="s">
        <v>207</v>
      </c>
      <c r="C151" s="300" t="s">
        <v>106</v>
      </c>
      <c r="D151" s="297" t="s">
        <v>375</v>
      </c>
      <c r="E151" s="297" t="s">
        <v>412</v>
      </c>
      <c r="F151" s="298">
        <v>15000</v>
      </c>
      <c r="G151" s="298">
        <v>55000</v>
      </c>
      <c r="H151" s="298">
        <v>55000</v>
      </c>
    </row>
    <row r="152" spans="1:8" ht="31.5">
      <c r="A152" s="257" t="s">
        <v>523</v>
      </c>
      <c r="B152" s="305" t="s">
        <v>207</v>
      </c>
      <c r="C152" s="300" t="s">
        <v>106</v>
      </c>
      <c r="D152" s="297" t="s">
        <v>493</v>
      </c>
      <c r="E152" s="297"/>
      <c r="F152" s="298">
        <f>F153</f>
        <v>0</v>
      </c>
      <c r="G152" s="298">
        <f t="shared" ref="G152:H154" si="62">G153</f>
        <v>9000</v>
      </c>
      <c r="H152" s="298">
        <f t="shared" si="62"/>
        <v>9000</v>
      </c>
    </row>
    <row r="153" spans="1:8" ht="63">
      <c r="A153" s="209" t="s">
        <v>371</v>
      </c>
      <c r="B153" s="305" t="s">
        <v>207</v>
      </c>
      <c r="C153" s="300" t="s">
        <v>106</v>
      </c>
      <c r="D153" s="297" t="s">
        <v>379</v>
      </c>
      <c r="E153" s="297"/>
      <c r="F153" s="298">
        <f>F154</f>
        <v>0</v>
      </c>
      <c r="G153" s="298">
        <f t="shared" si="62"/>
        <v>9000</v>
      </c>
      <c r="H153" s="298">
        <f t="shared" si="62"/>
        <v>9000</v>
      </c>
    </row>
    <row r="154" spans="1:8" ht="31.5">
      <c r="A154" s="170" t="s">
        <v>265</v>
      </c>
      <c r="B154" s="305" t="s">
        <v>207</v>
      </c>
      <c r="C154" s="300" t="s">
        <v>106</v>
      </c>
      <c r="D154" s="297" t="s">
        <v>379</v>
      </c>
      <c r="E154" s="297" t="s">
        <v>254</v>
      </c>
      <c r="F154" s="298">
        <f>F155</f>
        <v>0</v>
      </c>
      <c r="G154" s="298">
        <f t="shared" si="62"/>
        <v>9000</v>
      </c>
      <c r="H154" s="298">
        <f t="shared" si="62"/>
        <v>9000</v>
      </c>
    </row>
    <row r="155" spans="1:8" s="111" customFormat="1">
      <c r="A155" s="214" t="s">
        <v>235</v>
      </c>
      <c r="B155" s="305" t="s">
        <v>207</v>
      </c>
      <c r="C155" s="300" t="s">
        <v>106</v>
      </c>
      <c r="D155" s="297" t="s">
        <v>379</v>
      </c>
      <c r="E155" s="297" t="s">
        <v>412</v>
      </c>
      <c r="F155" s="298">
        <v>0</v>
      </c>
      <c r="G155" s="298">
        <v>9000</v>
      </c>
      <c r="H155" s="298">
        <v>9000</v>
      </c>
    </row>
    <row r="156" spans="1:8" ht="31.5">
      <c r="A156" s="257" t="s">
        <v>494</v>
      </c>
      <c r="B156" s="305" t="s">
        <v>207</v>
      </c>
      <c r="C156" s="300" t="s">
        <v>106</v>
      </c>
      <c r="D156" s="297" t="s">
        <v>495</v>
      </c>
      <c r="E156" s="297"/>
      <c r="F156" s="298">
        <f>F157</f>
        <v>0</v>
      </c>
      <c r="G156" s="298">
        <f t="shared" ref="G156:H158" si="63">G157</f>
        <v>1000</v>
      </c>
      <c r="H156" s="298">
        <f t="shared" si="63"/>
        <v>1000</v>
      </c>
    </row>
    <row r="157" spans="1:8" ht="63">
      <c r="A157" s="209" t="s">
        <v>371</v>
      </c>
      <c r="B157" s="305" t="s">
        <v>207</v>
      </c>
      <c r="C157" s="300" t="s">
        <v>106</v>
      </c>
      <c r="D157" s="297" t="s">
        <v>377</v>
      </c>
      <c r="E157" s="297"/>
      <c r="F157" s="298">
        <f>F158</f>
        <v>0</v>
      </c>
      <c r="G157" s="298">
        <f t="shared" si="63"/>
        <v>1000</v>
      </c>
      <c r="H157" s="298">
        <f t="shared" si="63"/>
        <v>1000</v>
      </c>
    </row>
    <row r="158" spans="1:8" ht="31.5">
      <c r="A158" s="170" t="s">
        <v>265</v>
      </c>
      <c r="B158" s="305" t="s">
        <v>207</v>
      </c>
      <c r="C158" s="300" t="s">
        <v>106</v>
      </c>
      <c r="D158" s="297" t="s">
        <v>377</v>
      </c>
      <c r="E158" s="297" t="s">
        <v>254</v>
      </c>
      <c r="F158" s="298">
        <f>F159</f>
        <v>0</v>
      </c>
      <c r="G158" s="298">
        <f t="shared" si="63"/>
        <v>1000</v>
      </c>
      <c r="H158" s="298">
        <f t="shared" si="63"/>
        <v>1000</v>
      </c>
    </row>
    <row r="159" spans="1:8" s="111" customFormat="1">
      <c r="A159" s="214" t="s">
        <v>235</v>
      </c>
      <c r="B159" s="305" t="s">
        <v>207</v>
      </c>
      <c r="C159" s="300" t="s">
        <v>106</v>
      </c>
      <c r="D159" s="297" t="s">
        <v>377</v>
      </c>
      <c r="E159" s="297" t="s">
        <v>412</v>
      </c>
      <c r="F159" s="298">
        <v>0</v>
      </c>
      <c r="G159" s="298">
        <v>1000</v>
      </c>
      <c r="H159" s="298">
        <v>1000</v>
      </c>
    </row>
    <row r="160" spans="1:8" ht="31.5">
      <c r="A160" s="257" t="s">
        <v>496</v>
      </c>
      <c r="B160" s="305" t="s">
        <v>207</v>
      </c>
      <c r="C160" s="300" t="s">
        <v>106</v>
      </c>
      <c r="D160" s="297" t="s">
        <v>497</v>
      </c>
      <c r="E160" s="297"/>
      <c r="F160" s="298">
        <f>F161</f>
        <v>0</v>
      </c>
      <c r="G160" s="298">
        <f t="shared" ref="G160:H162" si="64">G161</f>
        <v>1000</v>
      </c>
      <c r="H160" s="298">
        <f t="shared" si="64"/>
        <v>1000</v>
      </c>
    </row>
    <row r="161" spans="1:8" ht="63">
      <c r="A161" s="209" t="s">
        <v>371</v>
      </c>
      <c r="B161" s="305" t="s">
        <v>207</v>
      </c>
      <c r="C161" s="300" t="s">
        <v>106</v>
      </c>
      <c r="D161" s="297" t="s">
        <v>378</v>
      </c>
      <c r="E161" s="297"/>
      <c r="F161" s="298">
        <f>F162</f>
        <v>0</v>
      </c>
      <c r="G161" s="298">
        <f t="shared" si="64"/>
        <v>1000</v>
      </c>
      <c r="H161" s="298">
        <f t="shared" si="64"/>
        <v>1000</v>
      </c>
    </row>
    <row r="162" spans="1:8" ht="31.5">
      <c r="A162" s="170" t="s">
        <v>265</v>
      </c>
      <c r="B162" s="305" t="s">
        <v>207</v>
      </c>
      <c r="C162" s="300" t="s">
        <v>106</v>
      </c>
      <c r="D162" s="297" t="s">
        <v>378</v>
      </c>
      <c r="E162" s="297" t="s">
        <v>254</v>
      </c>
      <c r="F162" s="298">
        <f>F163</f>
        <v>0</v>
      </c>
      <c r="G162" s="298">
        <f t="shared" si="64"/>
        <v>1000</v>
      </c>
      <c r="H162" s="298">
        <f t="shared" si="64"/>
        <v>1000</v>
      </c>
    </row>
    <row r="163" spans="1:8" s="111" customFormat="1">
      <c r="A163" s="214" t="s">
        <v>235</v>
      </c>
      <c r="B163" s="305" t="s">
        <v>207</v>
      </c>
      <c r="C163" s="300" t="s">
        <v>106</v>
      </c>
      <c r="D163" s="297" t="s">
        <v>378</v>
      </c>
      <c r="E163" s="297" t="s">
        <v>412</v>
      </c>
      <c r="F163" s="298">
        <v>0</v>
      </c>
      <c r="G163" s="298">
        <v>1000</v>
      </c>
      <c r="H163" s="298">
        <v>1000</v>
      </c>
    </row>
    <row r="164" spans="1:8" s="111" customFormat="1">
      <c r="A164" s="338" t="s">
        <v>573</v>
      </c>
      <c r="B164" s="305" t="s">
        <v>207</v>
      </c>
      <c r="C164" s="300" t="s">
        <v>574</v>
      </c>
      <c r="D164" s="297"/>
      <c r="E164" s="297"/>
      <c r="F164" s="302">
        <f t="shared" ref="F164:F169" si="65">F165</f>
        <v>592064</v>
      </c>
      <c r="G164" s="298"/>
      <c r="H164" s="298"/>
    </row>
    <row r="165" spans="1:8" s="111" customFormat="1" ht="31.5">
      <c r="A165" s="338" t="s">
        <v>576</v>
      </c>
      <c r="B165" s="305" t="s">
        <v>207</v>
      </c>
      <c r="C165" s="300" t="s">
        <v>575</v>
      </c>
      <c r="D165" s="297"/>
      <c r="E165" s="297"/>
      <c r="F165" s="302">
        <f t="shared" si="65"/>
        <v>592064</v>
      </c>
      <c r="G165" s="298"/>
      <c r="H165" s="298"/>
    </row>
    <row r="166" spans="1:8" ht="31.5">
      <c r="A166" s="201" t="s">
        <v>590</v>
      </c>
      <c r="B166" s="305" t="s">
        <v>207</v>
      </c>
      <c r="C166" s="300" t="s">
        <v>575</v>
      </c>
      <c r="D166" s="300" t="s">
        <v>581</v>
      </c>
      <c r="E166" s="300"/>
      <c r="F166" s="302">
        <f t="shared" si="65"/>
        <v>592064</v>
      </c>
      <c r="G166" s="302" t="e">
        <f>G167+#REF!</f>
        <v>#REF!</v>
      </c>
      <c r="H166" s="302" t="e">
        <f>H167+#REF!</f>
        <v>#REF!</v>
      </c>
    </row>
    <row r="167" spans="1:8" ht="47.25">
      <c r="A167" s="201" t="s">
        <v>591</v>
      </c>
      <c r="B167" s="317" t="s">
        <v>207</v>
      </c>
      <c r="C167" s="297" t="s">
        <v>575</v>
      </c>
      <c r="D167" s="297" t="s">
        <v>592</v>
      </c>
      <c r="E167" s="297"/>
      <c r="F167" s="298">
        <f t="shared" si="65"/>
        <v>592064</v>
      </c>
      <c r="G167" s="298">
        <f t="shared" ref="G167:H169" si="66">G168</f>
        <v>7198</v>
      </c>
      <c r="H167" s="298">
        <f t="shared" si="66"/>
        <v>7198</v>
      </c>
    </row>
    <row r="168" spans="1:8" ht="63">
      <c r="A168" s="209" t="s">
        <v>583</v>
      </c>
      <c r="B168" s="317" t="s">
        <v>207</v>
      </c>
      <c r="C168" s="297" t="s">
        <v>575</v>
      </c>
      <c r="D168" s="297" t="s">
        <v>582</v>
      </c>
      <c r="E168" s="297"/>
      <c r="F168" s="298">
        <f t="shared" si="65"/>
        <v>592064</v>
      </c>
      <c r="G168" s="298">
        <f t="shared" si="66"/>
        <v>7198</v>
      </c>
      <c r="H168" s="298">
        <f t="shared" si="66"/>
        <v>7198</v>
      </c>
    </row>
    <row r="169" spans="1:8" ht="31.5">
      <c r="A169" s="170" t="s">
        <v>265</v>
      </c>
      <c r="B169" s="317" t="s">
        <v>207</v>
      </c>
      <c r="C169" s="297" t="s">
        <v>575</v>
      </c>
      <c r="D169" s="297" t="s">
        <v>582</v>
      </c>
      <c r="E169" s="297" t="s">
        <v>254</v>
      </c>
      <c r="F169" s="298">
        <f t="shared" si="65"/>
        <v>592064</v>
      </c>
      <c r="G169" s="298">
        <f t="shared" si="66"/>
        <v>7198</v>
      </c>
      <c r="H169" s="298">
        <f t="shared" si="66"/>
        <v>7198</v>
      </c>
    </row>
    <row r="170" spans="1:8">
      <c r="A170" s="214" t="s">
        <v>235</v>
      </c>
      <c r="B170" s="317" t="s">
        <v>207</v>
      </c>
      <c r="C170" s="297" t="s">
        <v>575</v>
      </c>
      <c r="D170" s="297" t="s">
        <v>582</v>
      </c>
      <c r="E170" s="297" t="s">
        <v>412</v>
      </c>
      <c r="F170" s="298">
        <v>592064</v>
      </c>
      <c r="G170" s="298">
        <v>7198</v>
      </c>
      <c r="H170" s="298">
        <v>7198</v>
      </c>
    </row>
    <row r="171" spans="1:8" ht="19.5" customHeight="1">
      <c r="A171" s="204" t="s">
        <v>241</v>
      </c>
      <c r="B171" s="305" t="s">
        <v>207</v>
      </c>
      <c r="C171" s="300" t="s">
        <v>233</v>
      </c>
      <c r="D171" s="297"/>
      <c r="E171" s="297"/>
      <c r="F171" s="302">
        <f>F172+F185</f>
        <v>23000</v>
      </c>
      <c r="G171" s="302">
        <f t="shared" ref="G171:H171" si="67">G172+G185</f>
        <v>34000</v>
      </c>
      <c r="H171" s="302">
        <f t="shared" si="67"/>
        <v>34000</v>
      </c>
    </row>
    <row r="172" spans="1:8" ht="38.25" customHeight="1">
      <c r="A172" s="204" t="s">
        <v>243</v>
      </c>
      <c r="B172" s="305" t="s">
        <v>207</v>
      </c>
      <c r="C172" s="300" t="s">
        <v>242</v>
      </c>
      <c r="D172" s="297"/>
      <c r="E172" s="297"/>
      <c r="F172" s="302">
        <f>F173+F179</f>
        <v>20000</v>
      </c>
      <c r="G172" s="302">
        <f t="shared" ref="G172:H172" si="68">G173+G179</f>
        <v>26000</v>
      </c>
      <c r="H172" s="302">
        <f t="shared" si="68"/>
        <v>26000</v>
      </c>
    </row>
    <row r="173" spans="1:8" ht="38.25" customHeight="1">
      <c r="A173" s="204" t="s">
        <v>498</v>
      </c>
      <c r="B173" s="305" t="s">
        <v>207</v>
      </c>
      <c r="C173" s="300" t="s">
        <v>242</v>
      </c>
      <c r="D173" s="300" t="s">
        <v>258</v>
      </c>
      <c r="E173" s="297"/>
      <c r="F173" s="302">
        <f>F174</f>
        <v>20000</v>
      </c>
      <c r="G173" s="302">
        <f t="shared" ref="G173:H177" si="69">G174</f>
        <v>13000</v>
      </c>
      <c r="H173" s="302">
        <f t="shared" si="69"/>
        <v>13000</v>
      </c>
    </row>
    <row r="174" spans="1:8" ht="38.25" customHeight="1">
      <c r="A174" s="204" t="s">
        <v>388</v>
      </c>
      <c r="B174" s="305" t="s">
        <v>207</v>
      </c>
      <c r="C174" s="300" t="s">
        <v>242</v>
      </c>
      <c r="D174" s="300" t="s">
        <v>389</v>
      </c>
      <c r="E174" s="297"/>
      <c r="F174" s="302">
        <f>F175</f>
        <v>20000</v>
      </c>
      <c r="G174" s="302">
        <f t="shared" si="69"/>
        <v>13000</v>
      </c>
      <c r="H174" s="302">
        <f t="shared" si="69"/>
        <v>13000</v>
      </c>
    </row>
    <row r="175" spans="1:8" ht="47.25">
      <c r="A175" s="257" t="s">
        <v>501</v>
      </c>
      <c r="B175" s="317" t="s">
        <v>207</v>
      </c>
      <c r="C175" s="297" t="s">
        <v>242</v>
      </c>
      <c r="D175" s="297" t="s">
        <v>499</v>
      </c>
      <c r="E175" s="297"/>
      <c r="F175" s="298">
        <f>F176</f>
        <v>20000</v>
      </c>
      <c r="G175" s="298">
        <f t="shared" si="69"/>
        <v>13000</v>
      </c>
      <c r="H175" s="298">
        <f t="shared" si="69"/>
        <v>13000</v>
      </c>
    </row>
    <row r="176" spans="1:8" ht="63">
      <c r="A176" s="209" t="s">
        <v>371</v>
      </c>
      <c r="B176" s="317" t="s">
        <v>207</v>
      </c>
      <c r="C176" s="297" t="s">
        <v>242</v>
      </c>
      <c r="D176" s="297" t="s">
        <v>390</v>
      </c>
      <c r="E176" s="297"/>
      <c r="F176" s="298">
        <f>F177</f>
        <v>20000</v>
      </c>
      <c r="G176" s="298">
        <f t="shared" si="69"/>
        <v>13000</v>
      </c>
      <c r="H176" s="298">
        <f t="shared" si="69"/>
        <v>13000</v>
      </c>
    </row>
    <row r="177" spans="1:8" ht="31.5">
      <c r="A177" s="170" t="s">
        <v>265</v>
      </c>
      <c r="B177" s="317" t="s">
        <v>207</v>
      </c>
      <c r="C177" s="297" t="s">
        <v>242</v>
      </c>
      <c r="D177" s="297" t="s">
        <v>390</v>
      </c>
      <c r="E177" s="297" t="s">
        <v>254</v>
      </c>
      <c r="F177" s="298">
        <f>F178</f>
        <v>20000</v>
      </c>
      <c r="G177" s="298">
        <f t="shared" si="69"/>
        <v>13000</v>
      </c>
      <c r="H177" s="298">
        <f t="shared" si="69"/>
        <v>13000</v>
      </c>
    </row>
    <row r="178" spans="1:8">
      <c r="A178" s="214" t="s">
        <v>235</v>
      </c>
      <c r="B178" s="317" t="s">
        <v>207</v>
      </c>
      <c r="C178" s="297" t="s">
        <v>242</v>
      </c>
      <c r="D178" s="297" t="s">
        <v>390</v>
      </c>
      <c r="E178" s="297" t="s">
        <v>412</v>
      </c>
      <c r="F178" s="298">
        <v>20000</v>
      </c>
      <c r="G178" s="298">
        <v>13000</v>
      </c>
      <c r="H178" s="298">
        <v>13000</v>
      </c>
    </row>
    <row r="179" spans="1:8" ht="38.25" customHeight="1">
      <c r="A179" s="276" t="s">
        <v>500</v>
      </c>
      <c r="B179" s="305" t="s">
        <v>207</v>
      </c>
      <c r="C179" s="300" t="s">
        <v>242</v>
      </c>
      <c r="D179" s="300" t="s">
        <v>316</v>
      </c>
      <c r="E179" s="297"/>
      <c r="F179" s="302">
        <f>F180</f>
        <v>0</v>
      </c>
      <c r="G179" s="302">
        <f t="shared" ref="G179:H183" si="70">G180</f>
        <v>13000</v>
      </c>
      <c r="H179" s="302">
        <f t="shared" si="70"/>
        <v>13000</v>
      </c>
    </row>
    <row r="180" spans="1:8" ht="38.25" customHeight="1">
      <c r="A180" s="204" t="s">
        <v>395</v>
      </c>
      <c r="B180" s="305" t="s">
        <v>207</v>
      </c>
      <c r="C180" s="300" t="s">
        <v>242</v>
      </c>
      <c r="D180" s="300" t="s">
        <v>399</v>
      </c>
      <c r="E180" s="297"/>
      <c r="F180" s="302">
        <f>F181</f>
        <v>0</v>
      </c>
      <c r="G180" s="302">
        <f t="shared" si="70"/>
        <v>13000</v>
      </c>
      <c r="H180" s="302">
        <f t="shared" si="70"/>
        <v>13000</v>
      </c>
    </row>
    <row r="181" spans="1:8" ht="47.25">
      <c r="A181" s="257" t="s">
        <v>501</v>
      </c>
      <c r="B181" s="317" t="s">
        <v>207</v>
      </c>
      <c r="C181" s="297" t="s">
        <v>242</v>
      </c>
      <c r="D181" s="297" t="s">
        <v>400</v>
      </c>
      <c r="E181" s="297"/>
      <c r="F181" s="298">
        <f>F182</f>
        <v>0</v>
      </c>
      <c r="G181" s="298">
        <f t="shared" si="70"/>
        <v>13000</v>
      </c>
      <c r="H181" s="298">
        <f t="shared" si="70"/>
        <v>13000</v>
      </c>
    </row>
    <row r="182" spans="1:8" ht="63">
      <c r="A182" s="209" t="s">
        <v>371</v>
      </c>
      <c r="B182" s="317" t="s">
        <v>207</v>
      </c>
      <c r="C182" s="297" t="s">
        <v>242</v>
      </c>
      <c r="D182" s="297" t="s">
        <v>400</v>
      </c>
      <c r="E182" s="297"/>
      <c r="F182" s="298">
        <f>F183</f>
        <v>0</v>
      </c>
      <c r="G182" s="298">
        <f t="shared" si="70"/>
        <v>13000</v>
      </c>
      <c r="H182" s="298">
        <f t="shared" si="70"/>
        <v>13000</v>
      </c>
    </row>
    <row r="183" spans="1:8" ht="31.5">
      <c r="A183" s="170" t="s">
        <v>265</v>
      </c>
      <c r="B183" s="317" t="s">
        <v>207</v>
      </c>
      <c r="C183" s="297" t="s">
        <v>242</v>
      </c>
      <c r="D183" s="297" t="s">
        <v>400</v>
      </c>
      <c r="E183" s="297" t="s">
        <v>254</v>
      </c>
      <c r="F183" s="298">
        <f>F184</f>
        <v>0</v>
      </c>
      <c r="G183" s="298">
        <f t="shared" si="70"/>
        <v>13000</v>
      </c>
      <c r="H183" s="298">
        <f t="shared" si="70"/>
        <v>13000</v>
      </c>
    </row>
    <row r="184" spans="1:8">
      <c r="A184" s="214" t="s">
        <v>235</v>
      </c>
      <c r="B184" s="317" t="s">
        <v>207</v>
      </c>
      <c r="C184" s="297" t="s">
        <v>242</v>
      </c>
      <c r="D184" s="297" t="s">
        <v>400</v>
      </c>
      <c r="E184" s="297" t="s">
        <v>412</v>
      </c>
      <c r="F184" s="298">
        <v>0</v>
      </c>
      <c r="G184" s="298">
        <v>13000</v>
      </c>
      <c r="H184" s="298">
        <v>13000</v>
      </c>
    </row>
    <row r="185" spans="1:8">
      <c r="A185" s="201" t="s">
        <v>230</v>
      </c>
      <c r="B185" s="305" t="s">
        <v>207</v>
      </c>
      <c r="C185" s="300" t="s">
        <v>232</v>
      </c>
      <c r="D185" s="297"/>
      <c r="E185" s="297"/>
      <c r="F185" s="302">
        <f>F186</f>
        <v>3000</v>
      </c>
      <c r="G185" s="302">
        <f t="shared" ref="G185:H185" si="71">G186</f>
        <v>8000</v>
      </c>
      <c r="H185" s="302">
        <f t="shared" si="71"/>
        <v>8000</v>
      </c>
    </row>
    <row r="186" spans="1:8" ht="31.5">
      <c r="A186" s="267" t="s">
        <v>461</v>
      </c>
      <c r="B186" s="305" t="s">
        <v>207</v>
      </c>
      <c r="C186" s="300" t="s">
        <v>232</v>
      </c>
      <c r="D186" s="300" t="s">
        <v>316</v>
      </c>
      <c r="E186" s="300"/>
      <c r="F186" s="312">
        <f>F187+F196</f>
        <v>3000</v>
      </c>
      <c r="G186" s="312">
        <f t="shared" ref="G186:H186" si="72">G187+G196</f>
        <v>8000</v>
      </c>
      <c r="H186" s="312">
        <f t="shared" si="72"/>
        <v>8000</v>
      </c>
    </row>
    <row r="187" spans="1:8">
      <c r="A187" s="270" t="s">
        <v>317</v>
      </c>
      <c r="B187" s="305" t="s">
        <v>207</v>
      </c>
      <c r="C187" s="300" t="s">
        <v>232</v>
      </c>
      <c r="D187" s="300" t="s">
        <v>318</v>
      </c>
      <c r="E187" s="300"/>
      <c r="F187" s="302">
        <f>F188+F192</f>
        <v>2000</v>
      </c>
      <c r="G187" s="302">
        <f t="shared" ref="G187:H187" si="73">G188+G192</f>
        <v>6000</v>
      </c>
      <c r="H187" s="302">
        <f t="shared" si="73"/>
        <v>6000</v>
      </c>
    </row>
    <row r="188" spans="1:8" ht="63">
      <c r="A188" s="219" t="s">
        <v>502</v>
      </c>
      <c r="B188" s="317" t="s">
        <v>207</v>
      </c>
      <c r="C188" s="297" t="s">
        <v>232</v>
      </c>
      <c r="D188" s="297" t="s">
        <v>462</v>
      </c>
      <c r="E188" s="297"/>
      <c r="F188" s="298">
        <f>F189</f>
        <v>1000</v>
      </c>
      <c r="G188" s="298">
        <f t="shared" ref="G188:H190" si="74">G189</f>
        <v>5000</v>
      </c>
      <c r="H188" s="298">
        <f t="shared" si="74"/>
        <v>5000</v>
      </c>
    </row>
    <row r="189" spans="1:8" ht="63">
      <c r="A189" s="209" t="s">
        <v>371</v>
      </c>
      <c r="B189" s="317" t="s">
        <v>207</v>
      </c>
      <c r="C189" s="297" t="s">
        <v>232</v>
      </c>
      <c r="D189" s="297" t="s">
        <v>319</v>
      </c>
      <c r="E189" s="297"/>
      <c r="F189" s="298">
        <f>F190</f>
        <v>1000</v>
      </c>
      <c r="G189" s="298">
        <f t="shared" si="74"/>
        <v>5000</v>
      </c>
      <c r="H189" s="298">
        <f t="shared" si="74"/>
        <v>5000</v>
      </c>
    </row>
    <row r="190" spans="1:8" ht="31.5">
      <c r="A190" s="170" t="s">
        <v>265</v>
      </c>
      <c r="B190" s="317" t="s">
        <v>207</v>
      </c>
      <c r="C190" s="297" t="s">
        <v>232</v>
      </c>
      <c r="D190" s="297" t="s">
        <v>319</v>
      </c>
      <c r="E190" s="297" t="s">
        <v>254</v>
      </c>
      <c r="F190" s="298">
        <f>F191</f>
        <v>1000</v>
      </c>
      <c r="G190" s="298">
        <f t="shared" si="74"/>
        <v>5000</v>
      </c>
      <c r="H190" s="298">
        <f t="shared" si="74"/>
        <v>5000</v>
      </c>
    </row>
    <row r="191" spans="1:8">
      <c r="A191" s="214" t="s">
        <v>235</v>
      </c>
      <c r="B191" s="317" t="s">
        <v>207</v>
      </c>
      <c r="C191" s="297" t="s">
        <v>232</v>
      </c>
      <c r="D191" s="297" t="s">
        <v>319</v>
      </c>
      <c r="E191" s="297" t="s">
        <v>412</v>
      </c>
      <c r="F191" s="298">
        <v>1000</v>
      </c>
      <c r="G191" s="298">
        <v>5000</v>
      </c>
      <c r="H191" s="298">
        <v>5000</v>
      </c>
    </row>
    <row r="192" spans="1:8" ht="47.25">
      <c r="A192" s="258" t="s">
        <v>503</v>
      </c>
      <c r="B192" s="317" t="s">
        <v>207</v>
      </c>
      <c r="C192" s="297" t="s">
        <v>232</v>
      </c>
      <c r="D192" s="297" t="s">
        <v>463</v>
      </c>
      <c r="E192" s="297"/>
      <c r="F192" s="298">
        <f>F193</f>
        <v>1000</v>
      </c>
      <c r="G192" s="298">
        <f t="shared" ref="G192:H194" si="75">G193</f>
        <v>1000</v>
      </c>
      <c r="H192" s="298">
        <f t="shared" si="75"/>
        <v>1000</v>
      </c>
    </row>
    <row r="193" spans="1:8" ht="63">
      <c r="A193" s="209" t="s">
        <v>371</v>
      </c>
      <c r="B193" s="317" t="s">
        <v>207</v>
      </c>
      <c r="C193" s="297" t="s">
        <v>232</v>
      </c>
      <c r="D193" s="297" t="s">
        <v>320</v>
      </c>
      <c r="E193" s="297"/>
      <c r="F193" s="298">
        <f>F194</f>
        <v>1000</v>
      </c>
      <c r="G193" s="298">
        <f t="shared" si="75"/>
        <v>1000</v>
      </c>
      <c r="H193" s="298">
        <f t="shared" si="75"/>
        <v>1000</v>
      </c>
    </row>
    <row r="194" spans="1:8" ht="31.5">
      <c r="A194" s="170" t="s">
        <v>265</v>
      </c>
      <c r="B194" s="317" t="s">
        <v>207</v>
      </c>
      <c r="C194" s="297" t="s">
        <v>232</v>
      </c>
      <c r="D194" s="297" t="s">
        <v>320</v>
      </c>
      <c r="E194" s="297" t="s">
        <v>254</v>
      </c>
      <c r="F194" s="298">
        <f>F195</f>
        <v>1000</v>
      </c>
      <c r="G194" s="298">
        <f t="shared" si="75"/>
        <v>1000</v>
      </c>
      <c r="H194" s="298">
        <f t="shared" si="75"/>
        <v>1000</v>
      </c>
    </row>
    <row r="195" spans="1:8">
      <c r="A195" s="214" t="s">
        <v>235</v>
      </c>
      <c r="B195" s="317" t="s">
        <v>207</v>
      </c>
      <c r="C195" s="297" t="s">
        <v>232</v>
      </c>
      <c r="D195" s="297" t="s">
        <v>320</v>
      </c>
      <c r="E195" s="297" t="s">
        <v>412</v>
      </c>
      <c r="F195" s="298">
        <v>1000</v>
      </c>
      <c r="G195" s="298">
        <v>1000</v>
      </c>
      <c r="H195" s="298">
        <v>1000</v>
      </c>
    </row>
    <row r="196" spans="1:8" ht="47.25">
      <c r="A196" s="201" t="s">
        <v>398</v>
      </c>
      <c r="B196" s="305" t="s">
        <v>207</v>
      </c>
      <c r="C196" s="300" t="s">
        <v>232</v>
      </c>
      <c r="D196" s="300" t="s">
        <v>396</v>
      </c>
      <c r="E196" s="300"/>
      <c r="F196" s="302">
        <f>F197</f>
        <v>1000</v>
      </c>
      <c r="G196" s="302">
        <f t="shared" ref="G196:H199" si="76">G197</f>
        <v>2000</v>
      </c>
      <c r="H196" s="302">
        <f t="shared" si="76"/>
        <v>2000</v>
      </c>
    </row>
    <row r="197" spans="1:8" ht="31.5">
      <c r="A197" s="258" t="s">
        <v>504</v>
      </c>
      <c r="B197" s="317" t="s">
        <v>207</v>
      </c>
      <c r="C197" s="297" t="s">
        <v>232</v>
      </c>
      <c r="D197" s="297" t="s">
        <v>505</v>
      </c>
      <c r="E197" s="297"/>
      <c r="F197" s="298">
        <f>F198</f>
        <v>1000</v>
      </c>
      <c r="G197" s="298">
        <f t="shared" si="76"/>
        <v>2000</v>
      </c>
      <c r="H197" s="298">
        <f t="shared" si="76"/>
        <v>2000</v>
      </c>
    </row>
    <row r="198" spans="1:8" ht="63">
      <c r="A198" s="209" t="s">
        <v>371</v>
      </c>
      <c r="B198" s="317" t="s">
        <v>207</v>
      </c>
      <c r="C198" s="297" t="s">
        <v>232</v>
      </c>
      <c r="D198" s="297" t="s">
        <v>397</v>
      </c>
      <c r="E198" s="297"/>
      <c r="F198" s="298">
        <f>F199</f>
        <v>1000</v>
      </c>
      <c r="G198" s="298">
        <f t="shared" si="76"/>
        <v>2000</v>
      </c>
      <c r="H198" s="298">
        <f t="shared" si="76"/>
        <v>2000</v>
      </c>
    </row>
    <row r="199" spans="1:8" ht="31.5">
      <c r="A199" s="170" t="s">
        <v>265</v>
      </c>
      <c r="B199" s="317" t="s">
        <v>207</v>
      </c>
      <c r="C199" s="297" t="s">
        <v>232</v>
      </c>
      <c r="D199" s="297" t="s">
        <v>397</v>
      </c>
      <c r="E199" s="297" t="s">
        <v>254</v>
      </c>
      <c r="F199" s="298">
        <f>F200</f>
        <v>1000</v>
      </c>
      <c r="G199" s="298">
        <f t="shared" si="76"/>
        <v>2000</v>
      </c>
      <c r="H199" s="298">
        <f t="shared" si="76"/>
        <v>2000</v>
      </c>
    </row>
    <row r="200" spans="1:8">
      <c r="A200" s="214" t="s">
        <v>235</v>
      </c>
      <c r="B200" s="317" t="s">
        <v>207</v>
      </c>
      <c r="C200" s="297" t="s">
        <v>232</v>
      </c>
      <c r="D200" s="297" t="s">
        <v>397</v>
      </c>
      <c r="E200" s="297" t="s">
        <v>412</v>
      </c>
      <c r="F200" s="298">
        <v>1000</v>
      </c>
      <c r="G200" s="298">
        <v>2000</v>
      </c>
      <c r="H200" s="298">
        <v>2000</v>
      </c>
    </row>
    <row r="201" spans="1:8">
      <c r="A201" s="201" t="s">
        <v>100</v>
      </c>
      <c r="B201" s="305" t="s">
        <v>207</v>
      </c>
      <c r="C201" s="300" t="s">
        <v>101</v>
      </c>
      <c r="D201" s="297"/>
      <c r="E201" s="297"/>
      <c r="F201" s="302">
        <f>F202</f>
        <v>670171.53</v>
      </c>
      <c r="G201" s="302">
        <f t="shared" ref="G201:H202" si="77">G202</f>
        <v>636462.13</v>
      </c>
      <c r="H201" s="302">
        <f t="shared" si="77"/>
        <v>636462.13</v>
      </c>
    </row>
    <row r="202" spans="1:8">
      <c r="A202" s="267" t="s">
        <v>102</v>
      </c>
      <c r="B202" s="305" t="s">
        <v>207</v>
      </c>
      <c r="C202" s="300" t="s">
        <v>103</v>
      </c>
      <c r="D202" s="297"/>
      <c r="E202" s="297"/>
      <c r="F202" s="302">
        <f>F203</f>
        <v>670171.53</v>
      </c>
      <c r="G202" s="302">
        <f t="shared" si="77"/>
        <v>636462.13</v>
      </c>
      <c r="H202" s="302">
        <f t="shared" si="77"/>
        <v>636462.13</v>
      </c>
    </row>
    <row r="203" spans="1:8" ht="31.5">
      <c r="A203" s="267" t="s">
        <v>461</v>
      </c>
      <c r="B203" s="305" t="s">
        <v>207</v>
      </c>
      <c r="C203" s="300" t="s">
        <v>103</v>
      </c>
      <c r="D203" s="300" t="s">
        <v>316</v>
      </c>
      <c r="E203" s="297"/>
      <c r="F203" s="302">
        <f>F204+F219</f>
        <v>670171.53</v>
      </c>
      <c r="G203" s="302">
        <f t="shared" ref="G203:H203" si="78">G204+G219</f>
        <v>636462.13</v>
      </c>
      <c r="H203" s="302">
        <f t="shared" si="78"/>
        <v>636462.13</v>
      </c>
    </row>
    <row r="204" spans="1:8" ht="31.5">
      <c r="A204" s="267" t="s">
        <v>321</v>
      </c>
      <c r="B204" s="305" t="s">
        <v>207</v>
      </c>
      <c r="C204" s="300" t="s">
        <v>103</v>
      </c>
      <c r="D204" s="300" t="s">
        <v>322</v>
      </c>
      <c r="E204" s="300"/>
      <c r="F204" s="302">
        <f>F205+F215</f>
        <v>404820.19</v>
      </c>
      <c r="G204" s="302">
        <f t="shared" ref="G204:H204" si="79">G205+G215</f>
        <v>405014.51</v>
      </c>
      <c r="H204" s="302">
        <f t="shared" si="79"/>
        <v>405014.51</v>
      </c>
    </row>
    <row r="205" spans="1:8" ht="31.5">
      <c r="A205" s="214" t="s">
        <v>464</v>
      </c>
      <c r="B205" s="317" t="s">
        <v>207</v>
      </c>
      <c r="C205" s="297" t="s">
        <v>103</v>
      </c>
      <c r="D205" s="297" t="s">
        <v>465</v>
      </c>
      <c r="E205" s="297"/>
      <c r="F205" s="298">
        <f>F206+F210+F212</f>
        <v>402820.19</v>
      </c>
      <c r="G205" s="298">
        <f t="shared" ref="G205:H205" si="80">G206+G210+G212</f>
        <v>395014.51</v>
      </c>
      <c r="H205" s="298">
        <f t="shared" si="80"/>
        <v>395014.51</v>
      </c>
    </row>
    <row r="206" spans="1:8" ht="31.5">
      <c r="A206" s="170" t="s">
        <v>423</v>
      </c>
      <c r="B206" s="317" t="s">
        <v>207</v>
      </c>
      <c r="C206" s="297" t="s">
        <v>103</v>
      </c>
      <c r="D206" s="297" t="s">
        <v>323</v>
      </c>
      <c r="E206" s="297" t="s">
        <v>466</v>
      </c>
      <c r="F206" s="298">
        <f>F207+F208+F209</f>
        <v>394820.19</v>
      </c>
      <c r="G206" s="298">
        <f t="shared" ref="G206:H206" si="81">G207+G208+G209</f>
        <v>369014.51</v>
      </c>
      <c r="H206" s="298">
        <f t="shared" si="81"/>
        <v>369014.51</v>
      </c>
    </row>
    <row r="207" spans="1:8">
      <c r="A207" s="214" t="s">
        <v>425</v>
      </c>
      <c r="B207" s="317" t="s">
        <v>207</v>
      </c>
      <c r="C207" s="297" t="s">
        <v>103</v>
      </c>
      <c r="D207" s="297" t="s">
        <v>323</v>
      </c>
      <c r="E207" s="297" t="s">
        <v>426</v>
      </c>
      <c r="F207" s="298">
        <v>303240.19</v>
      </c>
      <c r="G207" s="298">
        <v>280414.51</v>
      </c>
      <c r="H207" s="298">
        <v>280414.51</v>
      </c>
    </row>
    <row r="208" spans="1:8" ht="47.25">
      <c r="A208" s="214" t="s">
        <v>116</v>
      </c>
      <c r="B208" s="317" t="s">
        <v>207</v>
      </c>
      <c r="C208" s="313" t="s">
        <v>103</v>
      </c>
      <c r="D208" s="297" t="s">
        <v>324</v>
      </c>
      <c r="E208" s="313" t="s">
        <v>506</v>
      </c>
      <c r="F208" s="314">
        <v>0</v>
      </c>
      <c r="G208" s="314">
        <v>4000</v>
      </c>
      <c r="H208" s="314">
        <v>4000</v>
      </c>
    </row>
    <row r="209" spans="1:8" ht="63">
      <c r="A209" s="214" t="s">
        <v>427</v>
      </c>
      <c r="B209" s="317" t="s">
        <v>207</v>
      </c>
      <c r="C209" s="297" t="s">
        <v>103</v>
      </c>
      <c r="D209" s="297" t="s">
        <v>323</v>
      </c>
      <c r="E209" s="297" t="s">
        <v>428</v>
      </c>
      <c r="F209" s="298">
        <v>91580</v>
      </c>
      <c r="G209" s="298">
        <v>84600</v>
      </c>
      <c r="H209" s="298">
        <v>84600</v>
      </c>
    </row>
    <row r="210" spans="1:8" ht="31.5">
      <c r="A210" s="170" t="s">
        <v>410</v>
      </c>
      <c r="B210" s="317" t="s">
        <v>207</v>
      </c>
      <c r="C210" s="297" t="s">
        <v>103</v>
      </c>
      <c r="D210" s="297" t="s">
        <v>324</v>
      </c>
      <c r="E210" s="297" t="s">
        <v>254</v>
      </c>
      <c r="F210" s="298">
        <f>F211</f>
        <v>7000</v>
      </c>
      <c r="G210" s="298">
        <f t="shared" ref="G210:H210" si="82">G211</f>
        <v>25000</v>
      </c>
      <c r="H210" s="298">
        <f t="shared" si="82"/>
        <v>25000</v>
      </c>
    </row>
    <row r="211" spans="1:8">
      <c r="A211" s="214" t="s">
        <v>235</v>
      </c>
      <c r="B211" s="317" t="s">
        <v>207</v>
      </c>
      <c r="C211" s="297" t="s">
        <v>103</v>
      </c>
      <c r="D211" s="297" t="s">
        <v>324</v>
      </c>
      <c r="E211" s="297" t="s">
        <v>412</v>
      </c>
      <c r="F211" s="298">
        <v>7000</v>
      </c>
      <c r="G211" s="298">
        <v>25000</v>
      </c>
      <c r="H211" s="298">
        <v>25000</v>
      </c>
    </row>
    <row r="212" spans="1:8">
      <c r="A212" s="170" t="s">
        <v>359</v>
      </c>
      <c r="B212" s="317" t="s">
        <v>207</v>
      </c>
      <c r="C212" s="297" t="s">
        <v>103</v>
      </c>
      <c r="D212" s="297" t="s">
        <v>324</v>
      </c>
      <c r="E212" s="297" t="s">
        <v>267</v>
      </c>
      <c r="F212" s="298">
        <f>F213+F214</f>
        <v>1000</v>
      </c>
      <c r="G212" s="298">
        <f t="shared" ref="G212:H212" si="83">G213+G214</f>
        <v>1000</v>
      </c>
      <c r="H212" s="298">
        <f t="shared" si="83"/>
        <v>1000</v>
      </c>
    </row>
    <row r="213" spans="1:8" ht="31.5" hidden="1">
      <c r="A213" s="214" t="s">
        <v>414</v>
      </c>
      <c r="B213" s="317" t="s">
        <v>207</v>
      </c>
      <c r="C213" s="297" t="s">
        <v>103</v>
      </c>
      <c r="D213" s="297" t="s">
        <v>324</v>
      </c>
      <c r="E213" s="297" t="s">
        <v>415</v>
      </c>
      <c r="F213" s="298"/>
      <c r="G213" s="298"/>
      <c r="H213" s="298"/>
    </row>
    <row r="214" spans="1:8">
      <c r="A214" s="214" t="s">
        <v>228</v>
      </c>
      <c r="B214" s="317" t="s">
        <v>207</v>
      </c>
      <c r="C214" s="297" t="s">
        <v>103</v>
      </c>
      <c r="D214" s="297" t="s">
        <v>394</v>
      </c>
      <c r="E214" s="297" t="s">
        <v>416</v>
      </c>
      <c r="F214" s="298">
        <v>1000</v>
      </c>
      <c r="G214" s="298">
        <v>1000</v>
      </c>
      <c r="H214" s="298">
        <v>1000</v>
      </c>
    </row>
    <row r="215" spans="1:8" ht="39" customHeight="1">
      <c r="A215" s="219" t="s">
        <v>467</v>
      </c>
      <c r="B215" s="317" t="s">
        <v>207</v>
      </c>
      <c r="C215" s="297" t="s">
        <v>103</v>
      </c>
      <c r="D215" s="297" t="s">
        <v>468</v>
      </c>
      <c r="E215" s="297"/>
      <c r="F215" s="298">
        <f>F216</f>
        <v>2000</v>
      </c>
      <c r="G215" s="298">
        <f t="shared" ref="G215:H217" si="84">G216</f>
        <v>10000</v>
      </c>
      <c r="H215" s="298">
        <f t="shared" si="84"/>
        <v>10000</v>
      </c>
    </row>
    <row r="216" spans="1:8" ht="63">
      <c r="A216" s="209" t="s">
        <v>507</v>
      </c>
      <c r="B216" s="317" t="s">
        <v>207</v>
      </c>
      <c r="C216" s="297" t="s">
        <v>103</v>
      </c>
      <c r="D216" s="297" t="s">
        <v>325</v>
      </c>
      <c r="E216" s="297"/>
      <c r="F216" s="298">
        <f>F217</f>
        <v>2000</v>
      </c>
      <c r="G216" s="298">
        <f t="shared" si="84"/>
        <v>10000</v>
      </c>
      <c r="H216" s="298">
        <f t="shared" si="84"/>
        <v>10000</v>
      </c>
    </row>
    <row r="217" spans="1:8" ht="31.5">
      <c r="A217" s="170" t="s">
        <v>265</v>
      </c>
      <c r="B217" s="317" t="s">
        <v>207</v>
      </c>
      <c r="C217" s="297" t="s">
        <v>103</v>
      </c>
      <c r="D217" s="297" t="s">
        <v>325</v>
      </c>
      <c r="E217" s="297" t="s">
        <v>254</v>
      </c>
      <c r="F217" s="298">
        <f>F218</f>
        <v>2000</v>
      </c>
      <c r="G217" s="298">
        <f t="shared" si="84"/>
        <v>10000</v>
      </c>
      <c r="H217" s="298">
        <f t="shared" si="84"/>
        <v>10000</v>
      </c>
    </row>
    <row r="218" spans="1:8">
      <c r="A218" s="214" t="s">
        <v>235</v>
      </c>
      <c r="B218" s="317" t="s">
        <v>207</v>
      </c>
      <c r="C218" s="297" t="s">
        <v>103</v>
      </c>
      <c r="D218" s="297" t="s">
        <v>325</v>
      </c>
      <c r="E218" s="297" t="s">
        <v>412</v>
      </c>
      <c r="F218" s="298">
        <v>2000</v>
      </c>
      <c r="G218" s="298">
        <v>10000</v>
      </c>
      <c r="H218" s="298">
        <v>10000</v>
      </c>
    </row>
    <row r="219" spans="1:8" ht="31.5">
      <c r="A219" s="267" t="s">
        <v>326</v>
      </c>
      <c r="B219" s="305" t="s">
        <v>207</v>
      </c>
      <c r="C219" s="300" t="s">
        <v>103</v>
      </c>
      <c r="D219" s="300" t="s">
        <v>327</v>
      </c>
      <c r="E219" s="300"/>
      <c r="F219" s="302">
        <f>F220</f>
        <v>265351.33999999997</v>
      </c>
      <c r="G219" s="302">
        <f t="shared" ref="G219:H219" si="85">G220</f>
        <v>231447.62</v>
      </c>
      <c r="H219" s="302">
        <f t="shared" si="85"/>
        <v>231447.62</v>
      </c>
    </row>
    <row r="220" spans="1:8" ht="31.5">
      <c r="A220" s="267" t="s">
        <v>469</v>
      </c>
      <c r="B220" s="305" t="s">
        <v>207</v>
      </c>
      <c r="C220" s="300" t="s">
        <v>103</v>
      </c>
      <c r="D220" s="300" t="s">
        <v>470</v>
      </c>
      <c r="E220" s="300"/>
      <c r="F220" s="302">
        <f>F221+F224</f>
        <v>265351.33999999997</v>
      </c>
      <c r="G220" s="302">
        <f t="shared" ref="G220:H220" si="86">G221+G224</f>
        <v>231447.62</v>
      </c>
      <c r="H220" s="302">
        <f t="shared" si="86"/>
        <v>231447.62</v>
      </c>
    </row>
    <row r="221" spans="1:8" ht="31.5">
      <c r="A221" s="170" t="s">
        <v>423</v>
      </c>
      <c r="B221" s="317" t="s">
        <v>207</v>
      </c>
      <c r="C221" s="297" t="s">
        <v>103</v>
      </c>
      <c r="D221" s="297" t="s">
        <v>328</v>
      </c>
      <c r="E221" s="297" t="s">
        <v>466</v>
      </c>
      <c r="F221" s="298">
        <f>F222+F223</f>
        <v>263351.33999999997</v>
      </c>
      <c r="G221" s="298">
        <f t="shared" ref="G221:H221" si="87">G222+G223</f>
        <v>229447.62</v>
      </c>
      <c r="H221" s="298">
        <f t="shared" si="87"/>
        <v>229447.62</v>
      </c>
    </row>
    <row r="222" spans="1:8">
      <c r="A222" s="214" t="s">
        <v>425</v>
      </c>
      <c r="B222" s="317" t="s">
        <v>207</v>
      </c>
      <c r="C222" s="297" t="s">
        <v>103</v>
      </c>
      <c r="D222" s="297" t="s">
        <v>328</v>
      </c>
      <c r="E222" s="297" t="s">
        <v>426</v>
      </c>
      <c r="F222" s="298">
        <v>202266.34</v>
      </c>
      <c r="G222" s="298">
        <v>176247.62</v>
      </c>
      <c r="H222" s="298">
        <v>176247.62</v>
      </c>
    </row>
    <row r="223" spans="1:8" ht="63">
      <c r="A223" s="214" t="s">
        <v>427</v>
      </c>
      <c r="B223" s="317" t="s">
        <v>207</v>
      </c>
      <c r="C223" s="297" t="s">
        <v>103</v>
      </c>
      <c r="D223" s="297" t="s">
        <v>328</v>
      </c>
      <c r="E223" s="297" t="s">
        <v>428</v>
      </c>
      <c r="F223" s="298">
        <v>61085</v>
      </c>
      <c r="G223" s="298">
        <v>53200</v>
      </c>
      <c r="H223" s="298">
        <v>53200</v>
      </c>
    </row>
    <row r="224" spans="1:8" ht="31.5">
      <c r="A224" s="170" t="s">
        <v>410</v>
      </c>
      <c r="B224" s="317" t="s">
        <v>207</v>
      </c>
      <c r="C224" s="297" t="s">
        <v>103</v>
      </c>
      <c r="D224" s="297" t="s">
        <v>329</v>
      </c>
      <c r="E224" s="297" t="s">
        <v>254</v>
      </c>
      <c r="F224" s="298">
        <f>F225</f>
        <v>2000</v>
      </c>
      <c r="G224" s="298">
        <f t="shared" ref="G224:H224" si="88">G225</f>
        <v>2000</v>
      </c>
      <c r="H224" s="298">
        <f t="shared" si="88"/>
        <v>2000</v>
      </c>
    </row>
    <row r="225" spans="1:8" ht="34.5" customHeight="1">
      <c r="A225" s="214" t="s">
        <v>235</v>
      </c>
      <c r="B225" s="317" t="s">
        <v>207</v>
      </c>
      <c r="C225" s="297" t="s">
        <v>103</v>
      </c>
      <c r="D225" s="297" t="s">
        <v>329</v>
      </c>
      <c r="E225" s="297" t="s">
        <v>412</v>
      </c>
      <c r="F225" s="298">
        <v>2000</v>
      </c>
      <c r="G225" s="298">
        <v>2000</v>
      </c>
      <c r="H225" s="298">
        <v>2000</v>
      </c>
    </row>
    <row r="226" spans="1:8" ht="63" hidden="1">
      <c r="A226" s="267" t="s">
        <v>471</v>
      </c>
      <c r="B226" s="317" t="s">
        <v>207</v>
      </c>
      <c r="C226" s="300" t="s">
        <v>334</v>
      </c>
      <c r="D226" s="300" t="s">
        <v>331</v>
      </c>
      <c r="E226" s="300"/>
      <c r="F226" s="302" t="e">
        <f>F228+F231</f>
        <v>#REF!</v>
      </c>
      <c r="G226" s="302" t="e">
        <f t="shared" ref="G226:H226" si="89">G228+G231</f>
        <v>#REF!</v>
      </c>
      <c r="H226" s="302" t="e">
        <f t="shared" si="89"/>
        <v>#REF!</v>
      </c>
    </row>
    <row r="227" spans="1:8" ht="31.5" hidden="1">
      <c r="A227" s="214" t="s">
        <v>472</v>
      </c>
      <c r="B227" s="317" t="s">
        <v>207</v>
      </c>
      <c r="C227" s="297" t="s">
        <v>334</v>
      </c>
      <c r="D227" s="297" t="s">
        <v>473</v>
      </c>
      <c r="E227" s="297"/>
      <c r="F227" s="298"/>
      <c r="G227" s="298"/>
      <c r="H227" s="298"/>
    </row>
    <row r="228" spans="1:8" ht="31.5" hidden="1">
      <c r="A228" s="170" t="s">
        <v>423</v>
      </c>
      <c r="B228" s="317" t="s">
        <v>207</v>
      </c>
      <c r="C228" s="297" t="s">
        <v>334</v>
      </c>
      <c r="D228" s="297" t="s">
        <v>332</v>
      </c>
      <c r="E228" s="297" t="s">
        <v>466</v>
      </c>
      <c r="F228" s="298">
        <f>F229+F230</f>
        <v>0</v>
      </c>
      <c r="G228" s="298">
        <f t="shared" ref="G228:H228" si="90">G229+G230</f>
        <v>0</v>
      </c>
      <c r="H228" s="298">
        <f t="shared" si="90"/>
        <v>0</v>
      </c>
    </row>
    <row r="229" spans="1:8" hidden="1">
      <c r="A229" s="214" t="s">
        <v>425</v>
      </c>
      <c r="B229" s="317" t="s">
        <v>207</v>
      </c>
      <c r="C229" s="297" t="s">
        <v>334</v>
      </c>
      <c r="D229" s="297" t="s">
        <v>332</v>
      </c>
      <c r="E229" s="297" t="s">
        <v>426</v>
      </c>
      <c r="F229" s="298"/>
      <c r="G229" s="298"/>
      <c r="H229" s="298"/>
    </row>
    <row r="230" spans="1:8" ht="63" hidden="1">
      <c r="A230" s="214" t="s">
        <v>427</v>
      </c>
      <c r="B230" s="317" t="s">
        <v>207</v>
      </c>
      <c r="C230" s="297" t="s">
        <v>334</v>
      </c>
      <c r="D230" s="297" t="s">
        <v>332</v>
      </c>
      <c r="E230" s="297" t="s">
        <v>428</v>
      </c>
      <c r="F230" s="298"/>
      <c r="G230" s="298"/>
      <c r="H230" s="298"/>
    </row>
    <row r="231" spans="1:8" ht="31.5" hidden="1">
      <c r="A231" s="170" t="s">
        <v>410</v>
      </c>
      <c r="B231" s="317" t="s">
        <v>207</v>
      </c>
      <c r="C231" s="297" t="s">
        <v>334</v>
      </c>
      <c r="D231" s="297" t="s">
        <v>335</v>
      </c>
      <c r="E231" s="297" t="s">
        <v>254</v>
      </c>
      <c r="F231" s="298" t="e">
        <f>#REF!</f>
        <v>#REF!</v>
      </c>
      <c r="G231" s="298" t="e">
        <f>#REF!</f>
        <v>#REF!</v>
      </c>
      <c r="H231" s="298" t="e">
        <f>#REF!</f>
        <v>#REF!</v>
      </c>
    </row>
    <row r="232" spans="1:8" ht="20.25" customHeight="1">
      <c r="A232" s="201" t="s">
        <v>244</v>
      </c>
      <c r="B232" s="305" t="s">
        <v>207</v>
      </c>
      <c r="C232" s="300" t="s">
        <v>511</v>
      </c>
      <c r="D232" s="300"/>
      <c r="E232" s="300"/>
      <c r="F232" s="302">
        <f t="shared" ref="F232:F237" si="91">F233</f>
        <v>160956</v>
      </c>
      <c r="G232" s="302">
        <f t="shared" ref="G232:G237" si="92">G233</f>
        <v>139200</v>
      </c>
      <c r="H232" s="302">
        <f t="shared" ref="H232:H237" si="93">H233</f>
        <v>139200</v>
      </c>
    </row>
    <row r="233" spans="1:8" ht="30" customHeight="1">
      <c r="A233" s="270" t="s">
        <v>197</v>
      </c>
      <c r="B233" s="305" t="s">
        <v>207</v>
      </c>
      <c r="C233" s="300" t="s">
        <v>200</v>
      </c>
      <c r="D233" s="300"/>
      <c r="E233" s="300"/>
      <c r="F233" s="302">
        <f t="shared" si="91"/>
        <v>160956</v>
      </c>
      <c r="G233" s="302">
        <f t="shared" si="92"/>
        <v>139200</v>
      </c>
      <c r="H233" s="302">
        <f t="shared" si="93"/>
        <v>139200</v>
      </c>
    </row>
    <row r="234" spans="1:8" ht="30" customHeight="1">
      <c r="A234" s="205" t="s">
        <v>510</v>
      </c>
      <c r="B234" s="305" t="s">
        <v>207</v>
      </c>
      <c r="C234" s="300" t="s">
        <v>200</v>
      </c>
      <c r="D234" s="300" t="s">
        <v>258</v>
      </c>
      <c r="E234" s="300"/>
      <c r="F234" s="302">
        <f t="shared" si="91"/>
        <v>160956</v>
      </c>
      <c r="G234" s="302">
        <f t="shared" si="92"/>
        <v>139200</v>
      </c>
      <c r="H234" s="302">
        <f t="shared" si="93"/>
        <v>139200</v>
      </c>
    </row>
    <row r="235" spans="1:8" ht="30" customHeight="1">
      <c r="A235" s="256" t="s">
        <v>383</v>
      </c>
      <c r="B235" s="305" t="s">
        <v>207</v>
      </c>
      <c r="C235" s="300" t="s">
        <v>200</v>
      </c>
      <c r="D235" s="300" t="s">
        <v>385</v>
      </c>
      <c r="E235" s="300"/>
      <c r="F235" s="302">
        <f t="shared" si="91"/>
        <v>160956</v>
      </c>
      <c r="G235" s="302">
        <f t="shared" si="92"/>
        <v>139200</v>
      </c>
      <c r="H235" s="302">
        <f t="shared" si="93"/>
        <v>139200</v>
      </c>
    </row>
    <row r="236" spans="1:8" ht="51" customHeight="1">
      <c r="A236" s="316" t="s">
        <v>509</v>
      </c>
      <c r="B236" s="317" t="s">
        <v>207</v>
      </c>
      <c r="C236" s="297" t="s">
        <v>200</v>
      </c>
      <c r="D236" s="297" t="s">
        <v>512</v>
      </c>
      <c r="E236" s="297"/>
      <c r="F236" s="298">
        <f t="shared" si="91"/>
        <v>160956</v>
      </c>
      <c r="G236" s="298">
        <f t="shared" si="92"/>
        <v>139200</v>
      </c>
      <c r="H236" s="298">
        <f t="shared" si="93"/>
        <v>139200</v>
      </c>
    </row>
    <row r="237" spans="1:8" ht="36.75" customHeight="1">
      <c r="A237" s="202" t="s">
        <v>384</v>
      </c>
      <c r="B237" s="317" t="s">
        <v>207</v>
      </c>
      <c r="C237" s="297" t="s">
        <v>200</v>
      </c>
      <c r="D237" s="297" t="s">
        <v>386</v>
      </c>
      <c r="E237" s="297" t="s">
        <v>514</v>
      </c>
      <c r="F237" s="298">
        <f t="shared" si="91"/>
        <v>160956</v>
      </c>
      <c r="G237" s="298">
        <f t="shared" si="92"/>
        <v>139200</v>
      </c>
      <c r="H237" s="298">
        <f t="shared" si="93"/>
        <v>139200</v>
      </c>
    </row>
    <row r="238" spans="1:8" ht="35.25" customHeight="1">
      <c r="A238" s="202" t="s">
        <v>515</v>
      </c>
      <c r="B238" s="317" t="s">
        <v>207</v>
      </c>
      <c r="C238" s="297" t="s">
        <v>200</v>
      </c>
      <c r="D238" s="297" t="s">
        <v>386</v>
      </c>
      <c r="E238" s="297" t="s">
        <v>513</v>
      </c>
      <c r="F238" s="298">
        <v>160956</v>
      </c>
      <c r="G238" s="298">
        <v>139200</v>
      </c>
      <c r="H238" s="298">
        <v>139200</v>
      </c>
    </row>
    <row r="239" spans="1:8" ht="29.25" customHeight="1">
      <c r="A239" s="267" t="s">
        <v>508</v>
      </c>
      <c r="B239" s="268"/>
      <c r="C239" s="300"/>
      <c r="D239" s="300"/>
      <c r="E239" s="300"/>
      <c r="F239" s="302">
        <f>F201+F171+F126+F84+F57+F49+F12+F232+F164</f>
        <v>7179663.9900000002</v>
      </c>
      <c r="G239" s="302" t="e">
        <f>G201+G171+G126+G84+G57+G49+G12+G232</f>
        <v>#REF!</v>
      </c>
      <c r="H239" s="302" t="e">
        <f>H201+H171+H126+H84+H57+H49+H12+H232</f>
        <v>#REF!</v>
      </c>
    </row>
    <row r="243" spans="1:6" ht="18.75">
      <c r="A243" s="200" t="s">
        <v>189</v>
      </c>
      <c r="F243" s="318" t="s">
        <v>190</v>
      </c>
    </row>
  </sheetData>
  <mergeCells count="13">
    <mergeCell ref="D2:F2"/>
    <mergeCell ref="C3:F3"/>
    <mergeCell ref="A4:F4"/>
    <mergeCell ref="A6:H6"/>
    <mergeCell ref="A7:H7"/>
    <mergeCell ref="F9:F10"/>
    <mergeCell ref="G9:G10"/>
    <mergeCell ref="H9:H10"/>
    <mergeCell ref="A9:A10"/>
    <mergeCell ref="B9:B10"/>
    <mergeCell ref="C9:C10"/>
    <mergeCell ref="D9:D10"/>
    <mergeCell ref="E9:E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zoomScale="60" zoomScaleNormal="60" workbookViewId="0">
      <selection activeCell="C32" sqref="C32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551</v>
      </c>
      <c r="D1" s="186"/>
    </row>
    <row r="2" spans="1:6">
      <c r="C2" s="51" t="s">
        <v>236</v>
      </c>
      <c r="D2" s="391" t="s">
        <v>606</v>
      </c>
      <c r="E2" s="392"/>
    </row>
    <row r="3" spans="1:6">
      <c r="A3" s="393" t="s">
        <v>531</v>
      </c>
      <c r="B3" s="393"/>
      <c r="C3" s="393"/>
      <c r="D3" s="393"/>
      <c r="E3" s="393"/>
    </row>
    <row r="4" spans="1:6">
      <c r="C4" s="51"/>
      <c r="D4" s="182" t="s">
        <v>568</v>
      </c>
    </row>
    <row r="6" spans="1:6" ht="47.25" customHeight="1">
      <c r="A6" s="389" t="s">
        <v>593</v>
      </c>
      <c r="B6" s="389"/>
      <c r="C6" s="389"/>
      <c r="D6" s="389"/>
      <c r="E6" s="389"/>
    </row>
    <row r="7" spans="1:6" ht="15.75" customHeight="1">
      <c r="A7" s="389"/>
      <c r="B7" s="389"/>
      <c r="C7" s="389"/>
      <c r="D7" s="389"/>
      <c r="E7" s="389"/>
    </row>
    <row r="8" spans="1:6" ht="15.75" customHeight="1">
      <c r="A8" s="390"/>
      <c r="B8" s="390"/>
      <c r="C8" s="390"/>
      <c r="D8" s="390"/>
      <c r="E8" s="390"/>
    </row>
    <row r="9" spans="1:6" s="61" customFormat="1" ht="35.25" customHeight="1">
      <c r="A9" s="388" t="s">
        <v>149</v>
      </c>
      <c r="B9" s="388" t="s">
        <v>150</v>
      </c>
      <c r="C9" s="387" t="s">
        <v>151</v>
      </c>
      <c r="D9" s="387"/>
      <c r="E9" s="387"/>
    </row>
    <row r="10" spans="1:6" s="61" customFormat="1" ht="35.25" customHeight="1">
      <c r="A10" s="388"/>
      <c r="B10" s="388"/>
      <c r="C10" s="195" t="s">
        <v>238</v>
      </c>
      <c r="D10" s="195" t="s">
        <v>532</v>
      </c>
      <c r="E10" s="195" t="s">
        <v>594</v>
      </c>
    </row>
    <row r="11" spans="1:6" ht="37.5">
      <c r="A11" s="60" t="s">
        <v>152</v>
      </c>
      <c r="B11" s="58" t="s">
        <v>153</v>
      </c>
      <c r="C11" s="196">
        <f>C23</f>
        <v>196363.99000000022</v>
      </c>
      <c r="D11" s="196">
        <f>D23</f>
        <v>0</v>
      </c>
      <c r="E11" s="196">
        <f>E23</f>
        <v>0</v>
      </c>
    </row>
    <row r="12" spans="1:6" ht="37.5">
      <c r="A12" s="60" t="s">
        <v>154</v>
      </c>
      <c r="B12" s="58" t="s">
        <v>155</v>
      </c>
      <c r="C12" s="196"/>
      <c r="D12" s="196"/>
      <c r="E12" s="196"/>
    </row>
    <row r="13" spans="1:6" ht="37.5">
      <c r="A13" s="53" t="s">
        <v>555</v>
      </c>
      <c r="B13" s="58" t="s">
        <v>157</v>
      </c>
      <c r="C13" s="196"/>
      <c r="D13" s="196"/>
      <c r="E13" s="196"/>
    </row>
    <row r="14" spans="1:6" ht="56.25">
      <c r="A14" s="53" t="s">
        <v>595</v>
      </c>
      <c r="B14" s="58" t="s">
        <v>158</v>
      </c>
      <c r="C14" s="196"/>
      <c r="D14" s="196"/>
      <c r="E14" s="196"/>
    </row>
    <row r="15" spans="1:6" ht="56.25">
      <c r="A15" s="53" t="s">
        <v>159</v>
      </c>
      <c r="B15" s="58" t="s">
        <v>160</v>
      </c>
      <c r="C15" s="196"/>
      <c r="D15" s="196"/>
      <c r="E15" s="196"/>
    </row>
    <row r="16" spans="1:6" ht="56.25">
      <c r="A16" s="53" t="s">
        <v>556</v>
      </c>
      <c r="B16" s="58" t="s">
        <v>161</v>
      </c>
      <c r="C16" s="196"/>
      <c r="D16" s="196"/>
      <c r="E16" s="196"/>
      <c r="F16" s="62"/>
    </row>
    <row r="17" spans="1:5" ht="56.25">
      <c r="A17" s="54" t="s">
        <v>156</v>
      </c>
      <c r="B17" s="58" t="s">
        <v>558</v>
      </c>
      <c r="C17" s="197"/>
      <c r="D17" s="197"/>
      <c r="E17" s="197"/>
    </row>
    <row r="18" spans="1:5" ht="56.25">
      <c r="A18" s="53" t="s">
        <v>162</v>
      </c>
      <c r="B18" s="58" t="s">
        <v>557</v>
      </c>
      <c r="C18" s="196"/>
      <c r="D18" s="196"/>
      <c r="E18" s="196"/>
    </row>
    <row r="19" spans="1:5" ht="56.25">
      <c r="A19" s="53" t="s">
        <v>559</v>
      </c>
      <c r="B19" s="58" t="s">
        <v>560</v>
      </c>
      <c r="C19" s="196"/>
      <c r="D19" s="196"/>
      <c r="E19" s="196"/>
    </row>
    <row r="20" spans="1:5" ht="75">
      <c r="A20" s="53" t="s">
        <v>562</v>
      </c>
      <c r="B20" s="58" t="s">
        <v>561</v>
      </c>
      <c r="C20" s="196"/>
      <c r="D20" s="196"/>
      <c r="E20" s="196"/>
    </row>
    <row r="21" spans="1:5" ht="75">
      <c r="A21" s="53" t="s">
        <v>163</v>
      </c>
      <c r="B21" s="58" t="s">
        <v>563</v>
      </c>
      <c r="C21" s="196"/>
      <c r="D21" s="196"/>
      <c r="E21" s="196"/>
    </row>
    <row r="22" spans="1:5" ht="75">
      <c r="A22" s="55" t="s">
        <v>565</v>
      </c>
      <c r="B22" s="58" t="s">
        <v>564</v>
      </c>
      <c r="C22" s="196"/>
      <c r="D22" s="196"/>
      <c r="E22" s="196"/>
    </row>
    <row r="23" spans="1:5" ht="37.5">
      <c r="A23" s="56" t="s">
        <v>164</v>
      </c>
      <c r="B23" s="57" t="s">
        <v>165</v>
      </c>
      <c r="C23" s="196">
        <f>C28+C24</f>
        <v>196363.99000000022</v>
      </c>
      <c r="D23" s="196">
        <f>D28+D24</f>
        <v>0</v>
      </c>
      <c r="E23" s="196">
        <f>E28+E24</f>
        <v>0</v>
      </c>
    </row>
    <row r="24" spans="1:5">
      <c r="A24" s="55" t="s">
        <v>166</v>
      </c>
      <c r="B24" s="58" t="s">
        <v>167</v>
      </c>
      <c r="C24" s="196">
        <f t="shared" ref="C24:E26" si="0">C25</f>
        <v>-6983300</v>
      </c>
      <c r="D24" s="196">
        <f t="shared" si="0"/>
        <v>-4621110</v>
      </c>
      <c r="E24" s="196">
        <f t="shared" si="0"/>
        <v>-4616840</v>
      </c>
    </row>
    <row r="25" spans="1:5" ht="37.5">
      <c r="A25" s="55" t="s">
        <v>168</v>
      </c>
      <c r="B25" s="58" t="s">
        <v>169</v>
      </c>
      <c r="C25" s="196">
        <f t="shared" si="0"/>
        <v>-6983300</v>
      </c>
      <c r="D25" s="196">
        <f t="shared" si="0"/>
        <v>-4621110</v>
      </c>
      <c r="E25" s="196">
        <f t="shared" si="0"/>
        <v>-4616840</v>
      </c>
    </row>
    <row r="26" spans="1:5" ht="37.5">
      <c r="A26" s="55" t="s">
        <v>170</v>
      </c>
      <c r="B26" s="58" t="s">
        <v>171</v>
      </c>
      <c r="C26" s="196">
        <f t="shared" si="0"/>
        <v>-6983300</v>
      </c>
      <c r="D26" s="196">
        <f t="shared" si="0"/>
        <v>-4621110</v>
      </c>
      <c r="E26" s="196">
        <f t="shared" si="0"/>
        <v>-4616840</v>
      </c>
    </row>
    <row r="27" spans="1:5" ht="37.5">
      <c r="A27" s="55" t="s">
        <v>569</v>
      </c>
      <c r="B27" s="58" t="s">
        <v>172</v>
      </c>
      <c r="C27" s="196">
        <v>-6983300</v>
      </c>
      <c r="D27" s="196">
        <v>-4621110</v>
      </c>
      <c r="E27" s="196">
        <v>-4616840</v>
      </c>
    </row>
    <row r="28" spans="1:5">
      <c r="A28" s="55" t="s">
        <v>173</v>
      </c>
      <c r="B28" s="58" t="s">
        <v>174</v>
      </c>
      <c r="C28" s="196">
        <f t="shared" ref="C28:E30" si="1">C29</f>
        <v>7179663.9900000002</v>
      </c>
      <c r="D28" s="196">
        <f t="shared" si="1"/>
        <v>4621110</v>
      </c>
      <c r="E28" s="196">
        <f t="shared" si="1"/>
        <v>4616840</v>
      </c>
    </row>
    <row r="29" spans="1:5" ht="37.5">
      <c r="A29" s="55" t="s">
        <v>175</v>
      </c>
      <c r="B29" s="58" t="s">
        <v>176</v>
      </c>
      <c r="C29" s="196">
        <f t="shared" si="1"/>
        <v>7179663.9900000002</v>
      </c>
      <c r="D29" s="196">
        <f t="shared" si="1"/>
        <v>4621110</v>
      </c>
      <c r="E29" s="196">
        <f t="shared" si="1"/>
        <v>4616840</v>
      </c>
    </row>
    <row r="30" spans="1:5" ht="37.5">
      <c r="A30" s="55" t="s">
        <v>597</v>
      </c>
      <c r="B30" s="58" t="s">
        <v>596</v>
      </c>
      <c r="C30" s="196">
        <f t="shared" si="1"/>
        <v>7179663.9900000002</v>
      </c>
      <c r="D30" s="196">
        <f t="shared" si="1"/>
        <v>4621110</v>
      </c>
      <c r="E30" s="196">
        <f t="shared" si="1"/>
        <v>4616840</v>
      </c>
    </row>
    <row r="31" spans="1:5" ht="37.5">
      <c r="A31" s="55" t="s">
        <v>570</v>
      </c>
      <c r="B31" s="58" t="s">
        <v>177</v>
      </c>
      <c r="C31" s="196">
        <v>7179663.9900000002</v>
      </c>
      <c r="D31" s="196">
        <v>4621110</v>
      </c>
      <c r="E31" s="196">
        <v>4616840</v>
      </c>
    </row>
    <row r="32" spans="1:5" ht="37.5">
      <c r="A32" s="56" t="s">
        <v>566</v>
      </c>
      <c r="B32" s="57" t="s">
        <v>567</v>
      </c>
      <c r="C32" s="196"/>
      <c r="D32" s="337"/>
      <c r="E32" s="337"/>
    </row>
    <row r="33" spans="1:5" ht="78.75" customHeight="1">
      <c r="A33" s="1" t="s">
        <v>189</v>
      </c>
      <c r="B33" s="59"/>
      <c r="D33" s="3"/>
      <c r="E33" s="3" t="s">
        <v>190</v>
      </c>
    </row>
  </sheetData>
  <mergeCells count="6">
    <mergeCell ref="C9:E9"/>
    <mergeCell ref="A9:A10"/>
    <mergeCell ref="B9:B10"/>
    <mergeCell ref="A6:E8"/>
    <mergeCell ref="D2:E2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147</v>
      </c>
    </row>
    <row r="2" spans="1:7">
      <c r="D2" s="18" t="s">
        <v>110</v>
      </c>
    </row>
    <row r="3" spans="1:7">
      <c r="D3" s="5" t="s">
        <v>191</v>
      </c>
    </row>
    <row r="4" spans="1:7">
      <c r="D4" s="18" t="s">
        <v>210</v>
      </c>
    </row>
    <row r="5" spans="1:7">
      <c r="D5" s="18"/>
      <c r="E5" s="18"/>
    </row>
    <row r="6" spans="1:7">
      <c r="A6" s="363" t="s">
        <v>145</v>
      </c>
      <c r="B6" s="363"/>
      <c r="C6" s="364"/>
      <c r="D6" s="364"/>
      <c r="E6" s="364"/>
      <c r="F6" s="364"/>
      <c r="G6" s="4"/>
    </row>
    <row r="7" spans="1:7">
      <c r="A7" s="363" t="s">
        <v>203</v>
      </c>
      <c r="B7" s="363"/>
      <c r="C7" s="363"/>
      <c r="D7" s="363"/>
      <c r="E7" s="363"/>
      <c r="F7" s="363"/>
      <c r="G7" s="7"/>
    </row>
    <row r="8" spans="1:7">
      <c r="A8" s="363" t="s">
        <v>217</v>
      </c>
      <c r="B8" s="363"/>
      <c r="C8" s="363"/>
      <c r="D8" s="363"/>
      <c r="E8" s="363"/>
      <c r="F8" s="363"/>
      <c r="G8" s="7"/>
    </row>
    <row r="9" spans="1:7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>
      <c r="A10" s="394" t="s">
        <v>74</v>
      </c>
      <c r="B10" s="396" t="s">
        <v>144</v>
      </c>
      <c r="C10" s="396" t="s">
        <v>75</v>
      </c>
      <c r="D10" s="398" t="s">
        <v>108</v>
      </c>
      <c r="E10" s="398" t="s">
        <v>109</v>
      </c>
      <c r="F10" s="367" t="s">
        <v>3</v>
      </c>
      <c r="G10" s="368"/>
    </row>
    <row r="11" spans="1:7">
      <c r="A11" s="395"/>
      <c r="B11" s="397"/>
      <c r="C11" s="397"/>
      <c r="D11" s="399"/>
      <c r="E11" s="399"/>
      <c r="F11" s="16">
        <v>2017</v>
      </c>
      <c r="G11" s="16">
        <v>2018</v>
      </c>
    </row>
    <row r="12" spans="1:7" ht="31.5">
      <c r="A12" s="28" t="s">
        <v>195</v>
      </c>
      <c r="B12" s="29" t="s">
        <v>207</v>
      </c>
      <c r="C12" s="29"/>
      <c r="D12" s="30"/>
      <c r="E12" s="30"/>
      <c r="F12" s="23"/>
      <c r="G12" s="23"/>
    </row>
    <row r="13" spans="1:7">
      <c r="A13" s="9" t="s">
        <v>76</v>
      </c>
      <c r="B13" s="29" t="s">
        <v>207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78</v>
      </c>
      <c r="B14" s="29" t="s">
        <v>207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113</v>
      </c>
      <c r="B15" s="29" t="s">
        <v>207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111</v>
      </c>
      <c r="B16" s="32" t="s">
        <v>207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116</v>
      </c>
      <c r="B17" s="32" t="s">
        <v>207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115</v>
      </c>
      <c r="B18" s="29" t="s">
        <v>207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111</v>
      </c>
      <c r="B19" s="32" t="s">
        <v>207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116</v>
      </c>
      <c r="B20" s="32" t="s">
        <v>207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117</v>
      </c>
      <c r="B21" s="32" t="s">
        <v>207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112</v>
      </c>
      <c r="B22" s="32" t="s">
        <v>207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119</v>
      </c>
      <c r="B23" s="32" t="s">
        <v>207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6" customFormat="1" ht="31.5">
      <c r="A24" s="141" t="s">
        <v>112</v>
      </c>
      <c r="B24" s="142" t="s">
        <v>207</v>
      </c>
      <c r="C24" s="142" t="s">
        <v>89</v>
      </c>
      <c r="D24" s="143">
        <v>7703387010</v>
      </c>
      <c r="E24" s="144">
        <v>244</v>
      </c>
      <c r="F24" s="145">
        <v>10000</v>
      </c>
      <c r="G24" s="145">
        <v>10000</v>
      </c>
    </row>
    <row r="25" spans="1:7" ht="34.5" customHeight="1">
      <c r="A25" s="9" t="s">
        <v>82</v>
      </c>
      <c r="B25" s="29" t="s">
        <v>207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118</v>
      </c>
      <c r="B26" s="32" t="s">
        <v>207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22</v>
      </c>
      <c r="B27" s="32" t="s">
        <v>207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1" customFormat="1">
      <c r="A28" s="34" t="s">
        <v>205</v>
      </c>
      <c r="B28" s="36">
        <v>996</v>
      </c>
      <c r="C28" s="37"/>
      <c r="D28" s="35" t="s">
        <v>220</v>
      </c>
      <c r="E28" s="38"/>
      <c r="F28" s="42">
        <f>F29</f>
        <v>95000</v>
      </c>
      <c r="G28" s="42">
        <f>G29</f>
        <v>0</v>
      </c>
    </row>
    <row r="29" spans="1:7" s="101" customFormat="1">
      <c r="A29" s="31" t="s">
        <v>208</v>
      </c>
      <c r="B29" s="38">
        <v>996</v>
      </c>
      <c r="C29" s="37" t="s">
        <v>206</v>
      </c>
      <c r="D29" s="37" t="s">
        <v>220</v>
      </c>
      <c r="E29" s="38">
        <v>800</v>
      </c>
      <c r="F29" s="40">
        <v>95000</v>
      </c>
      <c r="G29" s="40">
        <v>0</v>
      </c>
    </row>
    <row r="30" spans="1:7" s="101" customFormat="1">
      <c r="A30" s="31" t="s">
        <v>209</v>
      </c>
      <c r="B30" s="38">
        <v>996</v>
      </c>
      <c r="C30" s="37" t="s">
        <v>206</v>
      </c>
      <c r="D30" s="37" t="s">
        <v>221</v>
      </c>
      <c r="E30" s="38">
        <v>880</v>
      </c>
      <c r="F30" s="40">
        <v>95000</v>
      </c>
      <c r="G30" s="40">
        <v>0</v>
      </c>
    </row>
    <row r="31" spans="1:7">
      <c r="A31" s="9" t="s">
        <v>84</v>
      </c>
      <c r="B31" s="29" t="s">
        <v>207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121</v>
      </c>
      <c r="B32" s="32" t="s">
        <v>207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122</v>
      </c>
      <c r="B33" s="32" t="s">
        <v>207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38" t="s">
        <v>213</v>
      </c>
      <c r="B34" s="29" t="s">
        <v>207</v>
      </c>
      <c r="C34" s="35" t="s">
        <v>211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1" t="s">
        <v>112</v>
      </c>
      <c r="B35" s="32" t="s">
        <v>207</v>
      </c>
      <c r="C35" s="37" t="s">
        <v>211</v>
      </c>
      <c r="D35" s="38" t="s">
        <v>222</v>
      </c>
      <c r="E35" s="38"/>
      <c r="F35" s="40">
        <v>700</v>
      </c>
      <c r="G35" s="40">
        <v>700</v>
      </c>
    </row>
    <row r="36" spans="1:7">
      <c r="A36" s="31" t="s">
        <v>214</v>
      </c>
      <c r="B36" s="32" t="s">
        <v>207</v>
      </c>
      <c r="C36" s="37" t="s">
        <v>211</v>
      </c>
      <c r="D36" s="38" t="s">
        <v>222</v>
      </c>
      <c r="E36" s="38">
        <v>244</v>
      </c>
      <c r="F36" s="40">
        <v>700</v>
      </c>
      <c r="G36" s="40">
        <v>700</v>
      </c>
    </row>
    <row r="37" spans="1:7">
      <c r="A37" s="9" t="s">
        <v>139</v>
      </c>
      <c r="B37" s="21" t="s">
        <v>207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138</v>
      </c>
      <c r="B38" s="37" t="s">
        <v>207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136</v>
      </c>
      <c r="B39" s="37" t="s">
        <v>207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111</v>
      </c>
      <c r="B40" s="37" t="s">
        <v>207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112</v>
      </c>
      <c r="B41" s="37" t="s">
        <v>207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86</v>
      </c>
      <c r="B42" s="35" t="s">
        <v>207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46" customFormat="1" ht="31.5">
      <c r="A43" s="147" t="s">
        <v>88</v>
      </c>
      <c r="B43" s="148" t="s">
        <v>207</v>
      </c>
      <c r="C43" s="148" t="s">
        <v>89</v>
      </c>
      <c r="D43" s="149"/>
      <c r="E43" s="149"/>
      <c r="F43" s="150">
        <f>F44</f>
        <v>10800</v>
      </c>
      <c r="G43" s="150">
        <f>G44</f>
        <v>10800</v>
      </c>
    </row>
    <row r="44" spans="1:7" s="146" customFormat="1" ht="31.5">
      <c r="A44" s="151" t="s">
        <v>88</v>
      </c>
      <c r="B44" s="142" t="s">
        <v>207</v>
      </c>
      <c r="C44" s="142" t="s">
        <v>89</v>
      </c>
      <c r="D44" s="143">
        <v>7703300000</v>
      </c>
      <c r="E44" s="144"/>
      <c r="F44" s="145">
        <f>F45</f>
        <v>10800</v>
      </c>
      <c r="G44" s="145">
        <f>G45</f>
        <v>10800</v>
      </c>
    </row>
    <row r="45" spans="1:7" s="146" customFormat="1" ht="31.5">
      <c r="A45" s="141" t="s">
        <v>112</v>
      </c>
      <c r="B45" s="142" t="s">
        <v>207</v>
      </c>
      <c r="C45" s="142" t="s">
        <v>89</v>
      </c>
      <c r="D45" s="143">
        <v>7703387010</v>
      </c>
      <c r="E45" s="144">
        <v>540</v>
      </c>
      <c r="F45" s="145">
        <v>10800</v>
      </c>
      <c r="G45" s="145">
        <v>10800</v>
      </c>
    </row>
    <row r="46" spans="1:7" s="146" customFormat="1" ht="31.5">
      <c r="A46" s="147" t="s">
        <v>123</v>
      </c>
      <c r="B46" s="148" t="s">
        <v>207</v>
      </c>
      <c r="C46" s="148" t="s">
        <v>91</v>
      </c>
      <c r="D46" s="149"/>
      <c r="E46" s="149"/>
      <c r="F46" s="150">
        <f>F47</f>
        <v>21000</v>
      </c>
      <c r="G46" s="150">
        <f>G47</f>
        <v>48000</v>
      </c>
    </row>
    <row r="47" spans="1:7" ht="31.5">
      <c r="A47" s="39" t="s">
        <v>112</v>
      </c>
      <c r="B47" s="37" t="s">
        <v>207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92</v>
      </c>
      <c r="B48" s="35" t="s">
        <v>207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94</v>
      </c>
      <c r="B49" s="37" t="s">
        <v>207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127</v>
      </c>
      <c r="B50" s="37" t="s">
        <v>207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112</v>
      </c>
      <c r="B51" s="37" t="s">
        <v>207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96</v>
      </c>
      <c r="B52" s="35" t="s">
        <v>207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105</v>
      </c>
      <c r="B53" s="35" t="s">
        <v>207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124</v>
      </c>
      <c r="B54" s="37" t="s">
        <v>207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112</v>
      </c>
      <c r="B55" s="37" t="s">
        <v>207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127</v>
      </c>
      <c r="B56" s="37" t="s">
        <v>207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112</v>
      </c>
      <c r="B57" s="37" t="s">
        <v>207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198</v>
      </c>
      <c r="B58" s="37" t="s">
        <v>207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112</v>
      </c>
      <c r="B59" s="37" t="s">
        <v>207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125</v>
      </c>
      <c r="B60" s="37" t="s">
        <v>207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112</v>
      </c>
      <c r="B61" s="37" t="s">
        <v>207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126</v>
      </c>
      <c r="B62" s="37" t="s">
        <v>207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112</v>
      </c>
      <c r="B63" s="37" t="s">
        <v>207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100</v>
      </c>
      <c r="B64" s="35" t="s">
        <v>207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146</v>
      </c>
      <c r="B65" s="35" t="s">
        <v>207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183</v>
      </c>
      <c r="B66" s="37" t="s">
        <v>207</v>
      </c>
      <c r="C66" s="37" t="s">
        <v>103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120</v>
      </c>
      <c r="B67" s="37" t="s">
        <v>207</v>
      </c>
      <c r="C67" s="37" t="s">
        <v>103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117</v>
      </c>
      <c r="B68" s="37" t="s">
        <v>207</v>
      </c>
      <c r="C68" s="37" t="s">
        <v>103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112</v>
      </c>
      <c r="B69" s="37" t="s">
        <v>207</v>
      </c>
      <c r="C69" s="37" t="s">
        <v>103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181</v>
      </c>
      <c r="B70" s="37" t="s">
        <v>207</v>
      </c>
      <c r="C70" s="37" t="s">
        <v>103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120</v>
      </c>
      <c r="B71" s="37" t="s">
        <v>207</v>
      </c>
      <c r="C71" s="37" t="s">
        <v>103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112</v>
      </c>
      <c r="B72" s="37" t="s">
        <v>207</v>
      </c>
      <c r="C72" s="37" t="s">
        <v>103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1" customFormat="1">
      <c r="A73" s="107" t="s">
        <v>202</v>
      </c>
      <c r="B73" s="108">
        <v>996</v>
      </c>
      <c r="C73" s="108"/>
      <c r="D73" s="109"/>
      <c r="E73" s="38"/>
      <c r="F73" s="110">
        <f>F74</f>
        <v>30000</v>
      </c>
      <c r="G73" s="110">
        <f>G74</f>
        <v>30000</v>
      </c>
    </row>
    <row r="74" spans="1:7" s="101" customFormat="1" ht="34.5" customHeight="1">
      <c r="A74" s="112" t="s">
        <v>201</v>
      </c>
      <c r="B74" s="113">
        <v>996</v>
      </c>
      <c r="C74" s="113">
        <v>1001</v>
      </c>
      <c r="D74" s="114" t="s">
        <v>223</v>
      </c>
      <c r="E74" s="38">
        <v>321</v>
      </c>
      <c r="F74" s="115">
        <f>F75</f>
        <v>30000</v>
      </c>
      <c r="G74" s="115">
        <f>G75</f>
        <v>30000</v>
      </c>
    </row>
    <row r="75" spans="1:7" s="101" customFormat="1">
      <c r="A75" s="112" t="s">
        <v>197</v>
      </c>
      <c r="B75" s="113">
        <v>996</v>
      </c>
      <c r="C75" s="113">
        <v>1001</v>
      </c>
      <c r="D75" s="114" t="s">
        <v>223</v>
      </c>
      <c r="E75" s="38">
        <v>321</v>
      </c>
      <c r="F75" s="115">
        <v>30000</v>
      </c>
      <c r="G75" s="115">
        <v>30000</v>
      </c>
    </row>
    <row r="76" spans="1:7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189</v>
      </c>
      <c r="B78" s="100"/>
      <c r="C78" s="100"/>
      <c r="F78" s="3"/>
      <c r="G78" s="3" t="s">
        <v>190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3 2015-2016</vt:lpstr>
      <vt:lpstr>Приложение 5 </vt:lpstr>
      <vt:lpstr>Приложение 8 2014-2016</vt:lpstr>
      <vt:lpstr>Приложение 7 </vt:lpstr>
      <vt:lpstr>Приложение 10</vt:lpstr>
      <vt:lpstr>Приложение8</vt:lpstr>
      <vt:lpstr>Приложение 9</vt:lpstr>
      <vt:lpstr>Приложение11</vt:lpstr>
      <vt:lpstr>Приложение 12</vt:lpstr>
      <vt:lpstr>Лист1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  <vt:lpstr>Приложение8!Область_печати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2022-02-09T03:09:22Z</dcterms:modified>
</cp:coreProperties>
</file>