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firstSheet="10" activeTab="15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3" sheetId="27" r:id="rId4"/>
    <sheet name="приложение 4" sheetId="29" r:id="rId5"/>
    <sheet name="Приложение 5 " sheetId="33" r:id="rId6"/>
    <sheet name="Приложение 6" sheetId="3" r:id="rId7"/>
    <sheet name="Приложение 8 2014-2016" sheetId="16" state="hidden" r:id="rId8"/>
    <sheet name="Приложение 7 " sheetId="32" r:id="rId9"/>
    <sheet name="Приложение 10" sheetId="15" state="hidden" r:id="rId10"/>
    <sheet name="Приложение11" sheetId="22" r:id="rId11"/>
    <sheet name="приложение12" sheetId="30" r:id="rId12"/>
    <sheet name="Приложение 9" sheetId="17" r:id="rId13"/>
    <sheet name="Приложение 12" sheetId="21" state="hidden" r:id="rId14"/>
    <sheet name="Лист1" sheetId="24" state="hidden" r:id="rId15"/>
    <sheet name="Приложение8" sheetId="35" r:id="rId16"/>
    <sheet name="Приложение10" sheetId="36" r:id="rId17"/>
    <sheet name="Лист2" sheetId="37" r:id="rId18"/>
  </sheets>
  <definedNames>
    <definedName name="_xlnm.Print_Area" localSheetId="0">'приложение 1 '!$A$1:$E$65</definedName>
    <definedName name="_xlnm.Print_Area" localSheetId="9">'Приложение 10'!$A$1:$F$91</definedName>
    <definedName name="_xlnm.Print_Area" localSheetId="13">'Приложение 12'!$A$1:$H$80</definedName>
    <definedName name="_xlnm.Print_Area" localSheetId="1">'приложение 2'!$A$1:$E$63</definedName>
    <definedName name="_xlnm.Print_Area" localSheetId="3">'приложение 3'!$A$1:$C$25</definedName>
    <definedName name="_xlnm.Print_Area" localSheetId="2">'приложение 3 2015-2016'!$A$1:$E$56</definedName>
    <definedName name="_xlnm.Print_Area" localSheetId="4">'приложение 4'!$A$1:$C$19</definedName>
    <definedName name="_xlnm.Print_Area" localSheetId="6">'Приложение 6'!$A$1:$E$38</definedName>
    <definedName name="_xlnm.Print_Area" localSheetId="8">'Приложение 7 '!$A:$E</definedName>
    <definedName name="_xlnm.Print_Area" localSheetId="12">'Приложение 9'!$A:$F</definedName>
    <definedName name="_xlnm.Print_Area" localSheetId="10">Приложение11!$A$1:$E$39</definedName>
    <definedName name="_xlnm.Print_Area" localSheetId="11">приложение12!$A$1:$M$17</definedName>
    <definedName name="_xlnm.Print_Area" localSheetId="15">Приложение8!$A:$G</definedName>
  </definedNames>
  <calcPr calcId="152511"/>
</workbook>
</file>

<file path=xl/calcChain.xml><?xml version="1.0" encoding="utf-8"?>
<calcChain xmlns="http://schemas.openxmlformats.org/spreadsheetml/2006/main">
  <c r="E30" i="32"/>
  <c r="E231"/>
  <c r="F125" i="17"/>
  <c r="F124" s="1"/>
  <c r="F123" s="1"/>
  <c r="F128"/>
  <c r="F127" s="1"/>
  <c r="F129"/>
  <c r="E56" i="32"/>
  <c r="E55" s="1"/>
  <c r="E59"/>
  <c r="E58" s="1"/>
  <c r="H108" i="36"/>
  <c r="H107" s="1"/>
  <c r="G108"/>
  <c r="G106" s="1"/>
  <c r="F108"/>
  <c r="F107" s="1"/>
  <c r="F105"/>
  <c r="H77"/>
  <c r="H76" s="1"/>
  <c r="G77"/>
  <c r="G76" s="1"/>
  <c r="F77"/>
  <c r="F75" s="1"/>
  <c r="G34"/>
  <c r="H24"/>
  <c r="G24"/>
  <c r="F113" i="17"/>
  <c r="F110" s="1"/>
  <c r="F109" s="1"/>
  <c r="F82"/>
  <c r="F80" s="1"/>
  <c r="F39"/>
  <c r="F38" s="1"/>
  <c r="F26"/>
  <c r="E35" i="32"/>
  <c r="E225"/>
  <c r="E224" s="1"/>
  <c r="E223" s="1"/>
  <c r="C11" i="33"/>
  <c r="E52" i="2"/>
  <c r="D52"/>
  <c r="C54" i="34"/>
  <c r="E54" i="32" l="1"/>
  <c r="F122" i="17"/>
  <c r="F121" s="1"/>
  <c r="F106" i="36"/>
  <c r="H74"/>
  <c r="H75"/>
  <c r="H105"/>
  <c r="H104" s="1"/>
  <c r="G107"/>
  <c r="G105"/>
  <c r="G104" s="1"/>
  <c r="H106"/>
  <c r="F76"/>
  <c r="G74"/>
  <c r="F74"/>
  <c r="G75"/>
  <c r="F111" i="17"/>
  <c r="F112"/>
  <c r="F81"/>
  <c r="F79"/>
  <c r="C42" i="34"/>
  <c r="C41" s="1"/>
  <c r="E15" i="2"/>
  <c r="D15"/>
  <c r="C17" i="34"/>
  <c r="H166" i="36"/>
  <c r="H165" s="1"/>
  <c r="H164" s="1"/>
  <c r="H163" s="1"/>
  <c r="G166"/>
  <c r="F181" i="17"/>
  <c r="F21"/>
  <c r="H234" i="36" l="1"/>
  <c r="H233" s="1"/>
  <c r="H232" s="1"/>
  <c r="H231" s="1"/>
  <c r="H230" s="1"/>
  <c r="H229" s="1"/>
  <c r="G234"/>
  <c r="G233" s="1"/>
  <c r="G232" s="1"/>
  <c r="G231" s="1"/>
  <c r="G230" s="1"/>
  <c r="G229" s="1"/>
  <c r="F234"/>
  <c r="F233" s="1"/>
  <c r="F232" s="1"/>
  <c r="F231" s="1"/>
  <c r="F230" s="1"/>
  <c r="F229" s="1"/>
  <c r="H228"/>
  <c r="G228"/>
  <c r="F228"/>
  <c r="H225"/>
  <c r="G225"/>
  <c r="F225"/>
  <c r="H221"/>
  <c r="G221"/>
  <c r="F221"/>
  <c r="H218"/>
  <c r="G218"/>
  <c r="F218"/>
  <c r="H214"/>
  <c r="H213" s="1"/>
  <c r="H212" s="1"/>
  <c r="G214"/>
  <c r="G213" s="1"/>
  <c r="G212" s="1"/>
  <c r="F214"/>
  <c r="F213" s="1"/>
  <c r="F212" s="1"/>
  <c r="H209"/>
  <c r="G209"/>
  <c r="F209"/>
  <c r="H207"/>
  <c r="G207"/>
  <c r="F207"/>
  <c r="H203"/>
  <c r="G203"/>
  <c r="F203"/>
  <c r="H196"/>
  <c r="H195" s="1"/>
  <c r="H194" s="1"/>
  <c r="H193" s="1"/>
  <c r="G196"/>
  <c r="G195" s="1"/>
  <c r="G194" s="1"/>
  <c r="G193" s="1"/>
  <c r="F196"/>
  <c r="F195" s="1"/>
  <c r="F194" s="1"/>
  <c r="F193" s="1"/>
  <c r="H191"/>
  <c r="H190" s="1"/>
  <c r="H189" s="1"/>
  <c r="G191"/>
  <c r="G190" s="1"/>
  <c r="G189" s="1"/>
  <c r="F191"/>
  <c r="F190" s="1"/>
  <c r="F189" s="1"/>
  <c r="H187"/>
  <c r="H186" s="1"/>
  <c r="H185" s="1"/>
  <c r="G187"/>
  <c r="G186" s="1"/>
  <c r="G185" s="1"/>
  <c r="F187"/>
  <c r="F186" s="1"/>
  <c r="F185" s="1"/>
  <c r="H180"/>
  <c r="H179" s="1"/>
  <c r="H178" s="1"/>
  <c r="H177" s="1"/>
  <c r="H176" s="1"/>
  <c r="G180"/>
  <c r="G179" s="1"/>
  <c r="G178" s="1"/>
  <c r="G177" s="1"/>
  <c r="G176" s="1"/>
  <c r="F180"/>
  <c r="F179" s="1"/>
  <c r="F178" s="1"/>
  <c r="F177" s="1"/>
  <c r="F176" s="1"/>
  <c r="H174"/>
  <c r="H173" s="1"/>
  <c r="H172" s="1"/>
  <c r="H171" s="1"/>
  <c r="H170" s="1"/>
  <c r="G174"/>
  <c r="G173" s="1"/>
  <c r="G172" s="1"/>
  <c r="G171" s="1"/>
  <c r="G170" s="1"/>
  <c r="F174"/>
  <c r="F173" s="1"/>
  <c r="F172" s="1"/>
  <c r="F171" s="1"/>
  <c r="F170" s="1"/>
  <c r="H161"/>
  <c r="H160" s="1"/>
  <c r="H159" s="1"/>
  <c r="G161"/>
  <c r="G160" s="1"/>
  <c r="G159" s="1"/>
  <c r="F161"/>
  <c r="F160" s="1"/>
  <c r="F159" s="1"/>
  <c r="H157"/>
  <c r="H156" s="1"/>
  <c r="H155" s="1"/>
  <c r="G157"/>
  <c r="G156" s="1"/>
  <c r="G155" s="1"/>
  <c r="F157"/>
  <c r="F156" s="1"/>
  <c r="F155" s="1"/>
  <c r="H152"/>
  <c r="H151" s="1"/>
  <c r="H150" s="1"/>
  <c r="G152"/>
  <c r="G151" s="1"/>
  <c r="G150" s="1"/>
  <c r="F152"/>
  <c r="F151" s="1"/>
  <c r="F150" s="1"/>
  <c r="H148"/>
  <c r="H147" s="1"/>
  <c r="H146" s="1"/>
  <c r="G148"/>
  <c r="G147" s="1"/>
  <c r="G146" s="1"/>
  <c r="F148"/>
  <c r="F147" s="1"/>
  <c r="F146" s="1"/>
  <c r="H144"/>
  <c r="H143" s="1"/>
  <c r="H142" s="1"/>
  <c r="G144"/>
  <c r="G143" s="1"/>
  <c r="G142" s="1"/>
  <c r="F144"/>
  <c r="F143" s="1"/>
  <c r="F142" s="1"/>
  <c r="H140"/>
  <c r="H139" s="1"/>
  <c r="H138" s="1"/>
  <c r="G140"/>
  <c r="G139" s="1"/>
  <c r="G138" s="1"/>
  <c r="F140"/>
  <c r="F139" s="1"/>
  <c r="F138" s="1"/>
  <c r="H135"/>
  <c r="G135"/>
  <c r="F135"/>
  <c r="H133"/>
  <c r="G133"/>
  <c r="F133"/>
  <c r="H130"/>
  <c r="G130"/>
  <c r="F130"/>
  <c r="H127"/>
  <c r="H126" s="1"/>
  <c r="H125" s="1"/>
  <c r="G127"/>
  <c r="G126" s="1"/>
  <c r="G125" s="1"/>
  <c r="F127"/>
  <c r="F124" s="1"/>
  <c r="H122"/>
  <c r="H121" s="1"/>
  <c r="H120" s="1"/>
  <c r="G122"/>
  <c r="G121" s="1"/>
  <c r="G120" s="1"/>
  <c r="F122"/>
  <c r="F119" s="1"/>
  <c r="H114"/>
  <c r="H113" s="1"/>
  <c r="H112" s="1"/>
  <c r="G114"/>
  <c r="G111" s="1"/>
  <c r="G110" s="1"/>
  <c r="F114"/>
  <c r="F113" s="1"/>
  <c r="F112" s="1"/>
  <c r="H98"/>
  <c r="H97" s="1"/>
  <c r="G98"/>
  <c r="G95" s="1"/>
  <c r="F98"/>
  <c r="F95" s="1"/>
  <c r="H93"/>
  <c r="H92" s="1"/>
  <c r="G93"/>
  <c r="G92" s="1"/>
  <c r="F93"/>
  <c r="F92" s="1"/>
  <c r="H89"/>
  <c r="H88" s="1"/>
  <c r="G89"/>
  <c r="G88" s="1"/>
  <c r="F89"/>
  <c r="F87" s="1"/>
  <c r="H85"/>
  <c r="H84" s="1"/>
  <c r="G85"/>
  <c r="G83" s="1"/>
  <c r="F85"/>
  <c r="F84" s="1"/>
  <c r="H69"/>
  <c r="H68" s="1"/>
  <c r="G69"/>
  <c r="G68" s="1"/>
  <c r="F69"/>
  <c r="F68" s="1"/>
  <c r="H65"/>
  <c r="G65"/>
  <c r="F65"/>
  <c r="H62"/>
  <c r="G62"/>
  <c r="F62"/>
  <c r="H57"/>
  <c r="H56" s="1"/>
  <c r="G57"/>
  <c r="G56" s="1"/>
  <c r="F57"/>
  <c r="F54" s="1"/>
  <c r="H50"/>
  <c r="G50"/>
  <c r="F50"/>
  <c r="H46"/>
  <c r="G46"/>
  <c r="F46"/>
  <c r="H42"/>
  <c r="H39" s="1"/>
  <c r="G42"/>
  <c r="G39" s="1"/>
  <c r="F42"/>
  <c r="F39" s="1"/>
  <c r="H37"/>
  <c r="G37"/>
  <c r="F37"/>
  <c r="H36"/>
  <c r="G36"/>
  <c r="F36"/>
  <c r="H34"/>
  <c r="F34"/>
  <c r="H32"/>
  <c r="G32"/>
  <c r="F32"/>
  <c r="H27"/>
  <c r="G27"/>
  <c r="F27"/>
  <c r="F24"/>
  <c r="H20"/>
  <c r="G20"/>
  <c r="F20"/>
  <c r="H14"/>
  <c r="H13" s="1"/>
  <c r="G14"/>
  <c r="G13" s="1"/>
  <c r="F14"/>
  <c r="F13" s="1"/>
  <c r="H249" i="17"/>
  <c r="H248" s="1"/>
  <c r="H247" s="1"/>
  <c r="H246" s="1"/>
  <c r="H245" s="1"/>
  <c r="H244" s="1"/>
  <c r="G249"/>
  <c r="G248" s="1"/>
  <c r="G247" s="1"/>
  <c r="G246" s="1"/>
  <c r="G245" s="1"/>
  <c r="G244" s="1"/>
  <c r="H243"/>
  <c r="G243"/>
  <c r="H240"/>
  <c r="G240"/>
  <c r="G238" s="1"/>
  <c r="H236"/>
  <c r="G236"/>
  <c r="H233"/>
  <c r="H232" s="1"/>
  <c r="H231" s="1"/>
  <c r="G233"/>
  <c r="G232" s="1"/>
  <c r="G231" s="1"/>
  <c r="H229"/>
  <c r="H228" s="1"/>
  <c r="H227" s="1"/>
  <c r="G229"/>
  <c r="G228" s="1"/>
  <c r="G227" s="1"/>
  <c r="H224"/>
  <c r="G224"/>
  <c r="H222"/>
  <c r="G222"/>
  <c r="H218"/>
  <c r="H217" s="1"/>
  <c r="H216" s="1"/>
  <c r="G218"/>
  <c r="G217" s="1"/>
  <c r="G216" s="1"/>
  <c r="H211"/>
  <c r="H210" s="1"/>
  <c r="H209" s="1"/>
  <c r="H208" s="1"/>
  <c r="G211"/>
  <c r="G210" s="1"/>
  <c r="G209" s="1"/>
  <c r="G208" s="1"/>
  <c r="H206"/>
  <c r="H205" s="1"/>
  <c r="H204" s="1"/>
  <c r="G206"/>
  <c r="G205" s="1"/>
  <c r="G204" s="1"/>
  <c r="H202"/>
  <c r="H201" s="1"/>
  <c r="H200" s="1"/>
  <c r="G202"/>
  <c r="G201" s="1"/>
  <c r="G200" s="1"/>
  <c r="H195"/>
  <c r="H194" s="1"/>
  <c r="H193" s="1"/>
  <c r="H192" s="1"/>
  <c r="H191" s="1"/>
  <c r="G195"/>
  <c r="G194" s="1"/>
  <c r="G193" s="1"/>
  <c r="G192" s="1"/>
  <c r="G191" s="1"/>
  <c r="H189"/>
  <c r="H188" s="1"/>
  <c r="H187" s="1"/>
  <c r="H186" s="1"/>
  <c r="H185" s="1"/>
  <c r="G189"/>
  <c r="G188" s="1"/>
  <c r="G187" s="1"/>
  <c r="G186" s="1"/>
  <c r="G185" s="1"/>
  <c r="H176"/>
  <c r="H175" s="1"/>
  <c r="H174" s="1"/>
  <c r="G176"/>
  <c r="G175" s="1"/>
  <c r="G174" s="1"/>
  <c r="H172"/>
  <c r="H171" s="1"/>
  <c r="H170" s="1"/>
  <c r="G172"/>
  <c r="G171" s="1"/>
  <c r="G170" s="1"/>
  <c r="H167"/>
  <c r="H166" s="1"/>
  <c r="H165" s="1"/>
  <c r="G167"/>
  <c r="G166" s="1"/>
  <c r="G165" s="1"/>
  <c r="H163"/>
  <c r="H162" s="1"/>
  <c r="H161" s="1"/>
  <c r="G163"/>
  <c r="G162" s="1"/>
  <c r="G161" s="1"/>
  <c r="H159"/>
  <c r="H158" s="1"/>
  <c r="H157" s="1"/>
  <c r="G159"/>
  <c r="G158" s="1"/>
  <c r="G157" s="1"/>
  <c r="H155"/>
  <c r="H154" s="1"/>
  <c r="H153" s="1"/>
  <c r="G155"/>
  <c r="G154" s="1"/>
  <c r="G153" s="1"/>
  <c r="H150"/>
  <c r="G150"/>
  <c r="H148"/>
  <c r="G148"/>
  <c r="H145"/>
  <c r="H144" s="1"/>
  <c r="G145"/>
  <c r="H142"/>
  <c r="H141" s="1"/>
  <c r="H140" s="1"/>
  <c r="G142"/>
  <c r="G141" s="1"/>
  <c r="G140" s="1"/>
  <c r="H137"/>
  <c r="H136" s="1"/>
  <c r="H135" s="1"/>
  <c r="G137"/>
  <c r="G136" s="1"/>
  <c r="G135" s="1"/>
  <c r="H119"/>
  <c r="H116" s="1"/>
  <c r="H115" s="1"/>
  <c r="H108" s="1"/>
  <c r="G119"/>
  <c r="G118" s="1"/>
  <c r="G117" s="1"/>
  <c r="H118"/>
  <c r="H117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218"/>
  <c r="F211"/>
  <c r="F210" s="1"/>
  <c r="F209" s="1"/>
  <c r="F208" s="1"/>
  <c r="F195"/>
  <c r="F194" s="1"/>
  <c r="F193" s="1"/>
  <c r="F192" s="1"/>
  <c r="F191" s="1"/>
  <c r="F189"/>
  <c r="F188" s="1"/>
  <c r="F187" s="1"/>
  <c r="F186" s="1"/>
  <c r="F185" s="1"/>
  <c r="F176"/>
  <c r="F175" s="1"/>
  <c r="F174" s="1"/>
  <c r="F167"/>
  <c r="F166" s="1"/>
  <c r="F165" s="1"/>
  <c r="F163"/>
  <c r="F162" s="1"/>
  <c r="F161" s="1"/>
  <c r="F159"/>
  <c r="F158" s="1"/>
  <c r="F157" s="1"/>
  <c r="F155"/>
  <c r="F154" s="1"/>
  <c r="F153" s="1"/>
  <c r="F98"/>
  <c r="F97" s="1"/>
  <c r="F67"/>
  <c r="F47"/>
  <c r="F44" s="1"/>
  <c r="F42"/>
  <c r="F29"/>
  <c r="F20" s="1"/>
  <c r="F243"/>
  <c r="F240"/>
  <c r="F236"/>
  <c r="F233"/>
  <c r="F229"/>
  <c r="F228" s="1"/>
  <c r="F227" s="1"/>
  <c r="F224"/>
  <c r="F222"/>
  <c r="F206"/>
  <c r="F205" s="1"/>
  <c r="F204" s="1"/>
  <c r="F202"/>
  <c r="F201" s="1"/>
  <c r="F200" s="1"/>
  <c r="F172"/>
  <c r="F150"/>
  <c r="F148"/>
  <c r="F145"/>
  <c r="F142"/>
  <c r="F141" s="1"/>
  <c r="F140" s="1"/>
  <c r="F137"/>
  <c r="F136" s="1"/>
  <c r="F135" s="1"/>
  <c r="F119"/>
  <c r="F116" s="1"/>
  <c r="F103"/>
  <c r="F102" s="1"/>
  <c r="F94"/>
  <c r="F93" s="1"/>
  <c r="F90"/>
  <c r="F88" s="1"/>
  <c r="F74"/>
  <c r="F72" s="1"/>
  <c r="F70"/>
  <c r="F62"/>
  <c r="F60" s="1"/>
  <c r="F55"/>
  <c r="F51"/>
  <c r="F41"/>
  <c r="F36"/>
  <c r="F34"/>
  <c r="F15"/>
  <c r="F14" s="1"/>
  <c r="G103" i="35"/>
  <c r="F103"/>
  <c r="F102" s="1"/>
  <c r="G93"/>
  <c r="G92" s="1"/>
  <c r="F93"/>
  <c r="G83"/>
  <c r="G82" s="1"/>
  <c r="F83"/>
  <c r="F82" s="1"/>
  <c r="G217"/>
  <c r="G216" s="1"/>
  <c r="G215" s="1"/>
  <c r="G213"/>
  <c r="G212" s="1"/>
  <c r="G210"/>
  <c r="G209" s="1"/>
  <c r="G205"/>
  <c r="G204" s="1"/>
  <c r="G203" s="1"/>
  <c r="G202" s="1"/>
  <c r="G199"/>
  <c r="G198" s="1"/>
  <c r="G197" s="1"/>
  <c r="G195"/>
  <c r="G194" s="1"/>
  <c r="G193" s="1"/>
  <c r="G191"/>
  <c r="G189" s="1"/>
  <c r="G187"/>
  <c r="G186" s="1"/>
  <c r="G184"/>
  <c r="G183" s="1"/>
  <c r="G180"/>
  <c r="G179" s="1"/>
  <c r="G177"/>
  <c r="G176" s="1"/>
  <c r="G173"/>
  <c r="G172" s="1"/>
  <c r="G170"/>
  <c r="G168"/>
  <c r="G165"/>
  <c r="G164" s="1"/>
  <c r="G161"/>
  <c r="G160" s="1"/>
  <c r="G158"/>
  <c r="G157" s="1"/>
  <c r="G153"/>
  <c r="G152" s="1"/>
  <c r="G150"/>
  <c r="G149" s="1"/>
  <c r="G146"/>
  <c r="G145" s="1"/>
  <c r="G143"/>
  <c r="G142" s="1"/>
  <c r="G140"/>
  <c r="G139" s="1"/>
  <c r="G135"/>
  <c r="G134" s="1"/>
  <c r="G132"/>
  <c r="G131" s="1"/>
  <c r="G128"/>
  <c r="G127" s="1"/>
  <c r="G124"/>
  <c r="G122" s="1"/>
  <c r="G119"/>
  <c r="G118" s="1"/>
  <c r="G117" s="1"/>
  <c r="G116" s="1"/>
  <c r="G114"/>
  <c r="G112" s="1"/>
  <c r="G110"/>
  <c r="G108" s="1"/>
  <c r="G106"/>
  <c r="G105" s="1"/>
  <c r="G102"/>
  <c r="G100"/>
  <c r="G99" s="1"/>
  <c r="G96"/>
  <c r="G95" s="1"/>
  <c r="G90"/>
  <c r="G89" s="1"/>
  <c r="G86"/>
  <c r="G85" s="1"/>
  <c r="G78"/>
  <c r="G76" s="1"/>
  <c r="G74"/>
  <c r="G73" s="1"/>
  <c r="G72" s="1"/>
  <c r="G66" s="1"/>
  <c r="G70"/>
  <c r="G69" s="1"/>
  <c r="G68" s="1"/>
  <c r="G64"/>
  <c r="G63" s="1"/>
  <c r="G61"/>
  <c r="G60" s="1"/>
  <c r="G59" s="1"/>
  <c r="G57"/>
  <c r="G56" s="1"/>
  <c r="G55" s="1"/>
  <c r="G52"/>
  <c r="G51" s="1"/>
  <c r="G50" s="1"/>
  <c r="G48"/>
  <c r="G47" s="1"/>
  <c r="G46" s="1"/>
  <c r="G44"/>
  <c r="G43" s="1"/>
  <c r="G42" s="1"/>
  <c r="G40"/>
  <c r="G38"/>
  <c r="G35"/>
  <c r="G34" s="1"/>
  <c r="G32"/>
  <c r="G31" s="1"/>
  <c r="G27"/>
  <c r="G25"/>
  <c r="G19"/>
  <c r="G18" s="1"/>
  <c r="G17" s="1"/>
  <c r="G16" s="1"/>
  <c r="G15" s="1"/>
  <c r="F217"/>
  <c r="F216" s="1"/>
  <c r="F215" s="1"/>
  <c r="F213"/>
  <c r="F212" s="1"/>
  <c r="F210"/>
  <c r="F209" s="1"/>
  <c r="F205"/>
  <c r="F204" s="1"/>
  <c r="F203" s="1"/>
  <c r="F202" s="1"/>
  <c r="F199"/>
  <c r="F198" s="1"/>
  <c r="F197" s="1"/>
  <c r="F195"/>
  <c r="F194" s="1"/>
  <c r="F193" s="1"/>
  <c r="F191"/>
  <c r="F189" s="1"/>
  <c r="F187"/>
  <c r="F186" s="1"/>
  <c r="F184"/>
  <c r="F183" s="1"/>
  <c r="F180"/>
  <c r="F179" s="1"/>
  <c r="F177"/>
  <c r="F176" s="1"/>
  <c r="F173"/>
  <c r="F172" s="1"/>
  <c r="F170"/>
  <c r="F168"/>
  <c r="F165"/>
  <c r="F164" s="1"/>
  <c r="F161"/>
  <c r="F160" s="1"/>
  <c r="F158"/>
  <c r="F157" s="1"/>
  <c r="F153"/>
  <c r="F152" s="1"/>
  <c r="F150"/>
  <c r="F149" s="1"/>
  <c r="F146"/>
  <c r="F145" s="1"/>
  <c r="F143"/>
  <c r="F142" s="1"/>
  <c r="F140"/>
  <c r="F139" s="1"/>
  <c r="F135"/>
  <c r="F134" s="1"/>
  <c r="F132"/>
  <c r="F131" s="1"/>
  <c r="F128"/>
  <c r="F127" s="1"/>
  <c r="F124"/>
  <c r="F122" s="1"/>
  <c r="F119"/>
  <c r="F118" s="1"/>
  <c r="F117" s="1"/>
  <c r="F116" s="1"/>
  <c r="F114"/>
  <c r="F112" s="1"/>
  <c r="F110"/>
  <c r="F109" s="1"/>
  <c r="F106"/>
  <c r="F105" s="1"/>
  <c r="F100"/>
  <c r="F99" s="1"/>
  <c r="F96"/>
  <c r="F95" s="1"/>
  <c r="F92"/>
  <c r="F90"/>
  <c r="F89" s="1"/>
  <c r="F86"/>
  <c r="F85" s="1"/>
  <c r="F78"/>
  <c r="F77" s="1"/>
  <c r="F74"/>
  <c r="F73" s="1"/>
  <c r="F72" s="1"/>
  <c r="F66" s="1"/>
  <c r="F70"/>
  <c r="F69" s="1"/>
  <c r="F68" s="1"/>
  <c r="F64"/>
  <c r="F63" s="1"/>
  <c r="F61"/>
  <c r="F60" s="1"/>
  <c r="F59" s="1"/>
  <c r="F57"/>
  <c r="F56" s="1"/>
  <c r="F55" s="1"/>
  <c r="F52"/>
  <c r="F51" s="1"/>
  <c r="F50" s="1"/>
  <c r="F48"/>
  <c r="F47" s="1"/>
  <c r="F46" s="1"/>
  <c r="F44"/>
  <c r="F43" s="1"/>
  <c r="F42" s="1"/>
  <c r="F40"/>
  <c r="F38"/>
  <c r="F35"/>
  <c r="F34" s="1"/>
  <c r="F32"/>
  <c r="F31" s="1"/>
  <c r="F27"/>
  <c r="F25"/>
  <c r="F19"/>
  <c r="F18" s="1"/>
  <c r="F17" s="1"/>
  <c r="F16" s="1"/>
  <c r="F15" s="1"/>
  <c r="E217"/>
  <c r="E216" s="1"/>
  <c r="E215" s="1"/>
  <c r="E213"/>
  <c r="E212" s="1"/>
  <c r="E210"/>
  <c r="E209" s="1"/>
  <c r="E205"/>
  <c r="E204" s="1"/>
  <c r="E203" s="1"/>
  <c r="E202" s="1"/>
  <c r="E199"/>
  <c r="E198" s="1"/>
  <c r="E197" s="1"/>
  <c r="E195"/>
  <c r="E194" s="1"/>
  <c r="E193" s="1"/>
  <c r="E191"/>
  <c r="E189" s="1"/>
  <c r="E187"/>
  <c r="E186" s="1"/>
  <c r="E184"/>
  <c r="E183" s="1"/>
  <c r="E180"/>
  <c r="E179" s="1"/>
  <c r="E177"/>
  <c r="E176" s="1"/>
  <c r="E173"/>
  <c r="E172" s="1"/>
  <c r="E170"/>
  <c r="E168"/>
  <c r="E165"/>
  <c r="E164" s="1"/>
  <c r="E161"/>
  <c r="E160" s="1"/>
  <c r="E158"/>
  <c r="E157" s="1"/>
  <c r="E153"/>
  <c r="E152" s="1"/>
  <c r="E150"/>
  <c r="E149" s="1"/>
  <c r="E146"/>
  <c r="E145" s="1"/>
  <c r="E143"/>
  <c r="E142" s="1"/>
  <c r="E140"/>
  <c r="E139" s="1"/>
  <c r="E135"/>
  <c r="E134" s="1"/>
  <c r="E132"/>
  <c r="E131" s="1"/>
  <c r="E128"/>
  <c r="E127" s="1"/>
  <c r="E124"/>
  <c r="E123" s="1"/>
  <c r="E119"/>
  <c r="E118"/>
  <c r="E117" s="1"/>
  <c r="E116" s="1"/>
  <c r="E114"/>
  <c r="E113" s="1"/>
  <c r="E110"/>
  <c r="E108" s="1"/>
  <c r="E106"/>
  <c r="E105" s="1"/>
  <c r="E103"/>
  <c r="E102" s="1"/>
  <c r="E100"/>
  <c r="E98" s="1"/>
  <c r="E96"/>
  <c r="E95" s="1"/>
  <c r="E93"/>
  <c r="E92" s="1"/>
  <c r="E90"/>
  <c r="E88" s="1"/>
  <c r="E86"/>
  <c r="E85" s="1"/>
  <c r="E83"/>
  <c r="E82" s="1"/>
  <c r="E78"/>
  <c r="E76" s="1"/>
  <c r="E77"/>
  <c r="E74"/>
  <c r="E73" s="1"/>
  <c r="E72" s="1"/>
  <c r="E67" s="1"/>
  <c r="E66" s="1"/>
  <c r="E70"/>
  <c r="E69" s="1"/>
  <c r="E68" s="1"/>
  <c r="E64"/>
  <c r="E63" s="1"/>
  <c r="E61"/>
  <c r="E60" s="1"/>
  <c r="E59" s="1"/>
  <c r="E57"/>
  <c r="E56" s="1"/>
  <c r="E55" s="1"/>
  <c r="E52"/>
  <c r="E51" s="1"/>
  <c r="E50" s="1"/>
  <c r="E48"/>
  <c r="E47"/>
  <c r="E46" s="1"/>
  <c r="E44"/>
  <c r="E43" s="1"/>
  <c r="E42" s="1"/>
  <c r="E40"/>
  <c r="E38"/>
  <c r="E35"/>
  <c r="E34" s="1"/>
  <c r="E32"/>
  <c r="E31" s="1"/>
  <c r="E27"/>
  <c r="E25"/>
  <c r="E19"/>
  <c r="E18" s="1"/>
  <c r="E17" s="1"/>
  <c r="E16" s="1"/>
  <c r="E15" s="1"/>
  <c r="F115" i="17" l="1"/>
  <c r="F108" s="1"/>
  <c r="G96"/>
  <c r="E24" i="35"/>
  <c r="E23" s="1"/>
  <c r="E22" s="1"/>
  <c r="E21" s="1"/>
  <c r="E37"/>
  <c r="H87" i="36"/>
  <c r="G12"/>
  <c r="F45"/>
  <c r="F44" s="1"/>
  <c r="H169"/>
  <c r="H217"/>
  <c r="H216" s="1"/>
  <c r="G167" i="35"/>
  <c r="G163" s="1"/>
  <c r="F167"/>
  <c r="G37"/>
  <c r="F24"/>
  <c r="F23" s="1"/>
  <c r="F22" s="1"/>
  <c r="F21" s="1"/>
  <c r="G33" i="17"/>
  <c r="G92"/>
  <c r="H169"/>
  <c r="H20"/>
  <c r="H50"/>
  <c r="H49" s="1"/>
  <c r="G169"/>
  <c r="G184"/>
  <c r="G50"/>
  <c r="G49" s="1"/>
  <c r="H60"/>
  <c r="G144"/>
  <c r="H88"/>
  <c r="H92"/>
  <c r="G116"/>
  <c r="G115" s="1"/>
  <c r="G108" s="1"/>
  <c r="G107" s="1"/>
  <c r="G13"/>
  <c r="G101"/>
  <c r="H184"/>
  <c r="G20"/>
  <c r="H66"/>
  <c r="F217"/>
  <c r="F216" s="1"/>
  <c r="F232"/>
  <c r="F231" s="1"/>
  <c r="H33"/>
  <c r="H72"/>
  <c r="F50"/>
  <c r="F49" s="1"/>
  <c r="F33"/>
  <c r="H143"/>
  <c r="H133" s="1"/>
  <c r="H132" s="1"/>
  <c r="H131" s="1"/>
  <c r="H199"/>
  <c r="H198" s="1"/>
  <c r="H197" s="1"/>
  <c r="F83" i="36"/>
  <c r="E89" i="35"/>
  <c r="E112"/>
  <c r="E122"/>
  <c r="G77"/>
  <c r="H14" i="17"/>
  <c r="G60"/>
  <c r="G66"/>
  <c r="G65" s="1"/>
  <c r="G64" s="1"/>
  <c r="G72"/>
  <c r="G88"/>
  <c r="G87" s="1"/>
  <c r="G86" s="1"/>
  <c r="G85" s="1"/>
  <c r="G143"/>
  <c r="G133" s="1"/>
  <c r="G132" s="1"/>
  <c r="G131" s="1"/>
  <c r="G199"/>
  <c r="G198" s="1"/>
  <c r="G197" s="1"/>
  <c r="G183" s="1"/>
  <c r="G181" s="1"/>
  <c r="G180" s="1"/>
  <c r="G55" i="36"/>
  <c r="G96"/>
  <c r="F111"/>
  <c r="F110" s="1"/>
  <c r="F103" s="1"/>
  <c r="F202"/>
  <c r="F201" s="1"/>
  <c r="F208" i="35"/>
  <c r="F207" s="1"/>
  <c r="F76"/>
  <c r="H19" i="17"/>
  <c r="H12" s="1"/>
  <c r="G19"/>
  <c r="G12" s="1"/>
  <c r="H96"/>
  <c r="H101"/>
  <c r="H238"/>
  <c r="F31" i="36"/>
  <c r="G19"/>
  <c r="G24" i="35"/>
  <c r="G23" s="1"/>
  <c r="G22" s="1"/>
  <c r="G21" s="1"/>
  <c r="G14" s="1"/>
  <c r="H128" i="36"/>
  <c r="G184"/>
  <c r="G183" s="1"/>
  <c r="G182" s="1"/>
  <c r="G119"/>
  <c r="F61"/>
  <c r="G61"/>
  <c r="H111"/>
  <c r="H110" s="1"/>
  <c r="H96"/>
  <c r="H67"/>
  <c r="G67"/>
  <c r="G60" s="1"/>
  <c r="G59" s="1"/>
  <c r="F12"/>
  <c r="F82"/>
  <c r="F81" s="1"/>
  <c r="F80" s="1"/>
  <c r="G97"/>
  <c r="G129"/>
  <c r="F184"/>
  <c r="F183" s="1"/>
  <c r="F182" s="1"/>
  <c r="F19"/>
  <c r="H31"/>
  <c r="G124"/>
  <c r="H91"/>
  <c r="H129"/>
  <c r="F128"/>
  <c r="F154"/>
  <c r="G202"/>
  <c r="G201" s="1"/>
  <c r="F217"/>
  <c r="F216" s="1"/>
  <c r="H223"/>
  <c r="F175" i="35"/>
  <c r="E148"/>
  <c r="F126"/>
  <c r="G130"/>
  <c r="G175"/>
  <c r="E14"/>
  <c r="E126"/>
  <c r="E156"/>
  <c r="E167"/>
  <c r="E163" s="1"/>
  <c r="E208"/>
  <c r="F37"/>
  <c r="H18" i="36"/>
  <c r="G91"/>
  <c r="H202"/>
  <c r="H201" s="1"/>
  <c r="H200" s="1"/>
  <c r="H199" s="1"/>
  <c r="H198" s="1"/>
  <c r="G45"/>
  <c r="G44" s="1"/>
  <c r="H45"/>
  <c r="H44" s="1"/>
  <c r="G54"/>
  <c r="G53" s="1"/>
  <c r="H61"/>
  <c r="F88"/>
  <c r="F223"/>
  <c r="G223"/>
  <c r="H55"/>
  <c r="G154"/>
  <c r="F18"/>
  <c r="G31"/>
  <c r="G84"/>
  <c r="F129"/>
  <c r="G169"/>
  <c r="G217"/>
  <c r="G216" s="1"/>
  <c r="G200" s="1"/>
  <c r="G199" s="1"/>
  <c r="G198" s="1"/>
  <c r="F100"/>
  <c r="F102"/>
  <c r="F101"/>
  <c r="F53"/>
  <c r="G128"/>
  <c r="H154"/>
  <c r="F169"/>
  <c r="H184"/>
  <c r="H183" s="1"/>
  <c r="H182" s="1"/>
  <c r="H102"/>
  <c r="H101"/>
  <c r="H100"/>
  <c r="G101"/>
  <c r="G100"/>
  <c r="G102"/>
  <c r="H12"/>
  <c r="G18"/>
  <c r="H19"/>
  <c r="F55"/>
  <c r="F67"/>
  <c r="H83"/>
  <c r="G87"/>
  <c r="F91"/>
  <c r="F96"/>
  <c r="H54"/>
  <c r="H53" s="1"/>
  <c r="F56"/>
  <c r="H95"/>
  <c r="F97"/>
  <c r="G113"/>
  <c r="G112" s="1"/>
  <c r="H119"/>
  <c r="F121"/>
  <c r="F120" s="1"/>
  <c r="H124"/>
  <c r="F126"/>
  <c r="F125" s="1"/>
  <c r="H107" i="17"/>
  <c r="H105"/>
  <c r="H106"/>
  <c r="H183"/>
  <c r="H181" s="1"/>
  <c r="H180" s="1"/>
  <c r="H215"/>
  <c r="H214" s="1"/>
  <c r="H213" s="1"/>
  <c r="G215"/>
  <c r="G214" s="1"/>
  <c r="G213" s="1"/>
  <c r="G59"/>
  <c r="G100"/>
  <c r="G134"/>
  <c r="G139"/>
  <c r="H59"/>
  <c r="H100"/>
  <c r="H134"/>
  <c r="H139"/>
  <c r="F143"/>
  <c r="F92"/>
  <c r="F87" s="1"/>
  <c r="F86" s="1"/>
  <c r="F238"/>
  <c r="F184"/>
  <c r="F144"/>
  <c r="F199"/>
  <c r="F198" s="1"/>
  <c r="F197" s="1"/>
  <c r="F139"/>
  <c r="F134"/>
  <c r="F118"/>
  <c r="F117" s="1"/>
  <c r="F100"/>
  <c r="F101"/>
  <c r="F96"/>
  <c r="F73"/>
  <c r="F66"/>
  <c r="F65" s="1"/>
  <c r="F64" s="1"/>
  <c r="F59"/>
  <c r="F58" s="1"/>
  <c r="F19"/>
  <c r="F13"/>
  <c r="F171"/>
  <c r="F170" s="1"/>
  <c r="F169" s="1"/>
  <c r="F249"/>
  <c r="F248" s="1"/>
  <c r="F247" s="1"/>
  <c r="F246" s="1"/>
  <c r="F245" s="1"/>
  <c r="F244" s="1"/>
  <c r="F61"/>
  <c r="F89"/>
  <c r="F190" i="35"/>
  <c r="G190"/>
  <c r="E182"/>
  <c r="F130"/>
  <c r="E130"/>
  <c r="F123"/>
  <c r="E109"/>
  <c r="F113"/>
  <c r="E81"/>
  <c r="E80" s="1"/>
  <c r="F98"/>
  <c r="G98"/>
  <c r="E99"/>
  <c r="F81"/>
  <c r="F80" s="1"/>
  <c r="G88"/>
  <c r="F88"/>
  <c r="G148"/>
  <c r="G182"/>
  <c r="G208"/>
  <c r="G207" s="1"/>
  <c r="G201" s="1"/>
  <c r="G126"/>
  <c r="G30"/>
  <c r="G54"/>
  <c r="G81"/>
  <c r="G80" s="1"/>
  <c r="G156"/>
  <c r="G109"/>
  <c r="G113"/>
  <c r="G123"/>
  <c r="F156"/>
  <c r="F182"/>
  <c r="F201"/>
  <c r="F14"/>
  <c r="F30"/>
  <c r="F54"/>
  <c r="F148"/>
  <c r="F121" s="1"/>
  <c r="F163"/>
  <c r="F108"/>
  <c r="E30"/>
  <c r="E207"/>
  <c r="E201" s="1"/>
  <c r="E54"/>
  <c r="E175"/>
  <c r="E190"/>
  <c r="G208" i="32"/>
  <c r="F208"/>
  <c r="G207"/>
  <c r="F207"/>
  <c r="E207"/>
  <c r="E206" s="1"/>
  <c r="E205" s="1"/>
  <c r="G204"/>
  <c r="F204"/>
  <c r="G203"/>
  <c r="F203"/>
  <c r="E203"/>
  <c r="E202" s="1"/>
  <c r="E201" s="1"/>
  <c r="E52"/>
  <c r="E51" s="1"/>
  <c r="E50" s="1"/>
  <c r="G51"/>
  <c r="F51"/>
  <c r="E48"/>
  <c r="E47" s="1"/>
  <c r="E46" s="1"/>
  <c r="G47"/>
  <c r="F47"/>
  <c r="E44"/>
  <c r="E43" s="1"/>
  <c r="E42" s="1"/>
  <c r="G43"/>
  <c r="F43"/>
  <c r="F107" i="17" l="1"/>
  <c r="F105"/>
  <c r="F106"/>
  <c r="F215"/>
  <c r="F214" s="1"/>
  <c r="F213" s="1"/>
  <c r="H60" i="36"/>
  <c r="H59" s="1"/>
  <c r="H52" s="1"/>
  <c r="H168"/>
  <c r="G82"/>
  <c r="G81" s="1"/>
  <c r="G80" s="1"/>
  <c r="G79" s="1"/>
  <c r="G71" s="1"/>
  <c r="F79"/>
  <c r="F71" s="1"/>
  <c r="F168"/>
  <c r="F166" s="1"/>
  <c r="F165" s="1"/>
  <c r="F164" s="1"/>
  <c r="F163" s="1"/>
  <c r="H118"/>
  <c r="F11"/>
  <c r="F200"/>
  <c r="F199" s="1"/>
  <c r="F198" s="1"/>
  <c r="F84" i="17"/>
  <c r="F76" s="1"/>
  <c r="F85"/>
  <c r="F12"/>
  <c r="G105"/>
  <c r="G106"/>
  <c r="G84"/>
  <c r="F133"/>
  <c r="H87"/>
  <c r="H86" s="1"/>
  <c r="H85" s="1"/>
  <c r="H84" s="1"/>
  <c r="H65"/>
  <c r="H64" s="1"/>
  <c r="H117" i="36"/>
  <c r="H116" s="1"/>
  <c r="G11"/>
  <c r="F73"/>
  <c r="G118"/>
  <c r="H58" i="17"/>
  <c r="F118" i="36"/>
  <c r="F117" s="1"/>
  <c r="F116" s="1"/>
  <c r="H82"/>
  <c r="H81" s="1"/>
  <c r="G168"/>
  <c r="G165" s="1"/>
  <c r="G164" s="1"/>
  <c r="G163" s="1"/>
  <c r="F60"/>
  <c r="F59" s="1"/>
  <c r="G52"/>
  <c r="E155" i="35"/>
  <c r="F155"/>
  <c r="F29" s="1"/>
  <c r="F219" s="1"/>
  <c r="G155"/>
  <c r="E121"/>
  <c r="H11" i="36"/>
  <c r="F10"/>
  <c r="F52"/>
  <c r="F236" s="1"/>
  <c r="G58" i="17"/>
  <c r="G57" s="1"/>
  <c r="G251" s="1"/>
  <c r="F183"/>
  <c r="F180" s="1"/>
  <c r="F179" s="1"/>
  <c r="F178" s="1"/>
  <c r="F57"/>
  <c r="G121" i="35"/>
  <c r="E161" i="32"/>
  <c r="E160" s="1"/>
  <c r="E154"/>
  <c r="E153" s="1"/>
  <c r="E151"/>
  <c r="E150" s="1"/>
  <c r="E148"/>
  <c r="E147" s="1"/>
  <c r="E118"/>
  <c r="E117" s="1"/>
  <c r="E114"/>
  <c r="E113" s="1"/>
  <c r="E111"/>
  <c r="E110" s="1"/>
  <c r="E108"/>
  <c r="E106" s="1"/>
  <c r="E104"/>
  <c r="E103" s="1"/>
  <c r="E101"/>
  <c r="E100" s="1"/>
  <c r="H57" i="17" l="1"/>
  <c r="E29" i="35"/>
  <c r="E219" s="1"/>
  <c r="H80" i="36"/>
  <c r="H79" s="1"/>
  <c r="H71" s="1"/>
  <c r="H10" s="1"/>
  <c r="G72"/>
  <c r="G117"/>
  <c r="G116" s="1"/>
  <c r="G236" s="1"/>
  <c r="F72"/>
  <c r="F132" i="17"/>
  <c r="F131" s="1"/>
  <c r="F251" s="1"/>
  <c r="F77"/>
  <c r="F78"/>
  <c r="G76"/>
  <c r="G11" s="1"/>
  <c r="G77"/>
  <c r="G78"/>
  <c r="H77"/>
  <c r="H76"/>
  <c r="H11" s="1"/>
  <c r="H78"/>
  <c r="H251"/>
  <c r="G10" i="36"/>
  <c r="G29" i="35"/>
  <c r="G219" s="1"/>
  <c r="F11" i="17"/>
  <c r="E116" i="32"/>
  <c r="E107"/>
  <c r="E91"/>
  <c r="E90" s="1"/>
  <c r="E89" s="1"/>
  <c r="E88" s="1"/>
  <c r="E64"/>
  <c r="E63" s="1"/>
  <c r="E62" s="1"/>
  <c r="G63"/>
  <c r="F63"/>
  <c r="E78"/>
  <c r="E77" s="1"/>
  <c r="E76" s="1"/>
  <c r="G77"/>
  <c r="F77"/>
  <c r="E229"/>
  <c r="E228" s="1"/>
  <c r="E227" s="1"/>
  <c r="E221"/>
  <c r="E220" s="1"/>
  <c r="E218"/>
  <c r="E217" s="1"/>
  <c r="E213"/>
  <c r="E212" s="1"/>
  <c r="E211" s="1"/>
  <c r="E210" s="1"/>
  <c r="E199"/>
  <c r="E197" s="1"/>
  <c r="E195"/>
  <c r="E194" s="1"/>
  <c r="E192"/>
  <c r="E191" s="1"/>
  <c r="E188"/>
  <c r="E187" s="1"/>
  <c r="E185"/>
  <c r="E184" s="1"/>
  <c r="E181"/>
  <c r="E180" s="1"/>
  <c r="E178"/>
  <c r="E176"/>
  <c r="E173"/>
  <c r="E172" s="1"/>
  <c r="E169"/>
  <c r="E168" s="1"/>
  <c r="E166"/>
  <c r="E165" s="1"/>
  <c r="E158"/>
  <c r="E157" s="1"/>
  <c r="E156" s="1"/>
  <c r="E143"/>
  <c r="E142" s="1"/>
  <c r="E140"/>
  <c r="E139" s="1"/>
  <c r="E136"/>
  <c r="E135" s="1"/>
  <c r="E134" s="1"/>
  <c r="E132"/>
  <c r="E131" s="1"/>
  <c r="E127"/>
  <c r="E122"/>
  <c r="E121" s="1"/>
  <c r="E98"/>
  <c r="E96" s="1"/>
  <c r="E94"/>
  <c r="E93" s="1"/>
  <c r="E86"/>
  <c r="E85" s="1"/>
  <c r="E82"/>
  <c r="E81" s="1"/>
  <c r="E80" s="1"/>
  <c r="E72"/>
  <c r="E71" s="1"/>
  <c r="E68"/>
  <c r="E67" s="1"/>
  <c r="E66" s="1"/>
  <c r="E40"/>
  <c r="E38"/>
  <c r="E34"/>
  <c r="E32"/>
  <c r="E31" s="1"/>
  <c r="E27"/>
  <c r="E25"/>
  <c r="E19"/>
  <c r="E18" s="1"/>
  <c r="E17" s="1"/>
  <c r="E16" s="1"/>
  <c r="E15" s="1"/>
  <c r="H236" i="36" l="1"/>
  <c r="H72"/>
  <c r="E75" i="32"/>
  <c r="E74" s="1"/>
  <c r="E70" s="1"/>
  <c r="E61"/>
  <c r="E129"/>
  <c r="E216"/>
  <c r="E215" s="1"/>
  <c r="E209" s="1"/>
  <c r="E24"/>
  <c r="E23" s="1"/>
  <c r="E22" s="1"/>
  <c r="E21" s="1"/>
  <c r="E14" s="1"/>
  <c r="E183"/>
  <c r="E190"/>
  <c r="E175"/>
  <c r="E171" s="1"/>
  <c r="E130"/>
  <c r="E126"/>
  <c r="E125" s="1"/>
  <c r="E124" s="1"/>
  <c r="E84"/>
  <c r="E138"/>
  <c r="E120"/>
  <c r="E37"/>
  <c r="E164"/>
  <c r="E97"/>
  <c r="E198"/>
  <c r="E29" l="1"/>
  <c r="E163"/>
  <c r="E33" i="3" l="1"/>
  <c r="D33"/>
  <c r="E31"/>
  <c r="D31"/>
  <c r="E28"/>
  <c r="D28"/>
  <c r="E26"/>
  <c r="D26"/>
  <c r="E23"/>
  <c r="D23"/>
  <c r="E20"/>
  <c r="D20"/>
  <c r="E18"/>
  <c r="D18"/>
  <c r="E11"/>
  <c r="D11"/>
  <c r="C33"/>
  <c r="C31"/>
  <c r="C28"/>
  <c r="C26"/>
  <c r="C23"/>
  <c r="C20"/>
  <c r="C18"/>
  <c r="C11"/>
  <c r="C31" i="33"/>
  <c r="C28"/>
  <c r="E26"/>
  <c r="D26"/>
  <c r="C26"/>
  <c r="E28"/>
  <c r="D28"/>
  <c r="C23"/>
  <c r="C35" i="3" l="1"/>
  <c r="D35"/>
  <c r="E35"/>
  <c r="G159" i="32" l="1"/>
  <c r="F159"/>
  <c r="G166"/>
  <c r="G162" s="1"/>
  <c r="F166"/>
  <c r="F162" s="1"/>
  <c r="G83"/>
  <c r="F83"/>
  <c r="G40"/>
  <c r="F40"/>
  <c r="F61"/>
  <c r="G61"/>
  <c r="C20" i="33" l="1"/>
  <c r="E25" i="2" l="1"/>
  <c r="E24" s="1"/>
  <c r="E12"/>
  <c r="E11" s="1"/>
  <c r="C49"/>
  <c r="C48" s="1"/>
  <c r="E57"/>
  <c r="E56" s="1"/>
  <c r="D57"/>
  <c r="D56" s="1"/>
  <c r="C56"/>
  <c r="C59" i="34"/>
  <c r="C58" s="1"/>
  <c r="E58"/>
  <c r="D58"/>
  <c r="E14" i="2"/>
  <c r="E20"/>
  <c r="E29"/>
  <c r="D29"/>
  <c r="E33"/>
  <c r="E32" s="1"/>
  <c r="E31" s="1"/>
  <c r="E45"/>
  <c r="E49"/>
  <c r="E48" s="1"/>
  <c r="E54"/>
  <c r="E51" s="1"/>
  <c r="D49"/>
  <c r="D48" s="1"/>
  <c r="D54"/>
  <c r="D51" s="1"/>
  <c r="D12" i="34"/>
  <c r="D11" s="1"/>
  <c r="E12"/>
  <c r="E11" s="1"/>
  <c r="C14"/>
  <c r="C12" s="1"/>
  <c r="C11" s="1"/>
  <c r="D16"/>
  <c r="C16"/>
  <c r="E17"/>
  <c r="E16" s="1"/>
  <c r="E22"/>
  <c r="C27"/>
  <c r="C26" s="1"/>
  <c r="D27"/>
  <c r="D26" s="1"/>
  <c r="E27"/>
  <c r="E26" s="1"/>
  <c r="D30"/>
  <c r="E30"/>
  <c r="C31"/>
  <c r="C34"/>
  <c r="C33" s="1"/>
  <c r="D34"/>
  <c r="D33" s="1"/>
  <c r="E34"/>
  <c r="E33" s="1"/>
  <c r="C47"/>
  <c r="C46" s="1"/>
  <c r="D50"/>
  <c r="E50"/>
  <c r="C51"/>
  <c r="C50" s="1"/>
  <c r="C56"/>
  <c r="C53" s="1"/>
  <c r="D56"/>
  <c r="D53" s="1"/>
  <c r="D45" s="1"/>
  <c r="D44" s="1"/>
  <c r="E56"/>
  <c r="E53" s="1"/>
  <c r="E45" s="1"/>
  <c r="E44" s="1"/>
  <c r="C18" i="33"/>
  <c r="D14" i="2"/>
  <c r="D25" i="34" l="1"/>
  <c r="D10" s="1"/>
  <c r="D61" s="1"/>
  <c r="E25"/>
  <c r="E44" i="2"/>
  <c r="E43" s="1"/>
  <c r="C45" i="34"/>
  <c r="C44" s="1"/>
  <c r="E28" i="2"/>
  <c r="E23" s="1"/>
  <c r="E10" s="1"/>
  <c r="C30" i="34"/>
  <c r="C25" s="1"/>
  <c r="C10" s="1"/>
  <c r="E10"/>
  <c r="E61" s="1"/>
  <c r="E33" i="33"/>
  <c r="D33"/>
  <c r="C33"/>
  <c r="C35" s="1"/>
  <c r="E31"/>
  <c r="D31"/>
  <c r="E23"/>
  <c r="D23"/>
  <c r="E18"/>
  <c r="E11"/>
  <c r="D11"/>
  <c r="G170" i="32"/>
  <c r="F170"/>
  <c r="G167"/>
  <c r="F167"/>
  <c r="G144"/>
  <c r="G143" s="1"/>
  <c r="F144"/>
  <c r="G134"/>
  <c r="G133" s="1"/>
  <c r="F134"/>
  <c r="G130"/>
  <c r="G127" s="1"/>
  <c r="F130"/>
  <c r="F127" s="1"/>
  <c r="F124"/>
  <c r="G124"/>
  <c r="G120"/>
  <c r="G89" s="1"/>
  <c r="F120"/>
  <c r="F90" s="1"/>
  <c r="G81"/>
  <c r="G74"/>
  <c r="F74"/>
  <c r="G72"/>
  <c r="F72"/>
  <c r="F71" s="1"/>
  <c r="G67"/>
  <c r="F67"/>
  <c r="G38"/>
  <c r="F38"/>
  <c r="G36"/>
  <c r="G31" s="1"/>
  <c r="F36"/>
  <c r="F31" s="1"/>
  <c r="G32"/>
  <c r="F32"/>
  <c r="G28"/>
  <c r="F28"/>
  <c r="G26"/>
  <c r="F26"/>
  <c r="G19"/>
  <c r="F19"/>
  <c r="G15"/>
  <c r="F15"/>
  <c r="G13"/>
  <c r="F13"/>
  <c r="D12" i="2"/>
  <c r="D11" s="1"/>
  <c r="D25"/>
  <c r="D33"/>
  <c r="D32" s="1"/>
  <c r="D31" s="1"/>
  <c r="C33"/>
  <c r="C32" s="1"/>
  <c r="C31" s="1"/>
  <c r="C29"/>
  <c r="C25"/>
  <c r="C12"/>
  <c r="C11" s="1"/>
  <c r="G71" i="32" l="1"/>
  <c r="F133"/>
  <c r="F100"/>
  <c r="F25"/>
  <c r="F143"/>
  <c r="F110"/>
  <c r="F12"/>
  <c r="G12"/>
  <c r="F89"/>
  <c r="G25"/>
  <c r="E59" i="2"/>
  <c r="C61" i="34"/>
  <c r="E35" i="33"/>
  <c r="D35"/>
  <c r="G173" i="32" l="1"/>
  <c r="F173"/>
  <c r="C28" i="2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E65"/>
  <c r="E64" s="1"/>
  <c r="F62"/>
  <c r="E62"/>
  <c r="F59"/>
  <c r="E59"/>
  <c r="F56"/>
  <c r="E56"/>
  <c r="F53"/>
  <c r="E53"/>
  <c r="F51"/>
  <c r="E51"/>
  <c r="F48"/>
  <c r="E48"/>
  <c r="F46"/>
  <c r="E46"/>
  <c r="F42"/>
  <c r="E42"/>
  <c r="F39"/>
  <c r="E39"/>
  <c r="F36"/>
  <c r="E36"/>
  <c r="F33"/>
  <c r="E33"/>
  <c r="F31"/>
  <c r="E31"/>
  <c r="F29"/>
  <c r="E29"/>
  <c r="F26"/>
  <c r="E26"/>
  <c r="E25" s="1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F50" i="15" l="1"/>
  <c r="E50" s="1"/>
  <c r="F55"/>
  <c r="E55" s="1"/>
  <c r="F61"/>
  <c r="E61" s="1"/>
  <c r="F25"/>
  <c r="F41"/>
  <c r="F64"/>
  <c r="E4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 s="1"/>
  <c r="D13"/>
  <c r="C13"/>
  <c r="C54" i="2"/>
  <c r="C51" s="1"/>
  <c r="D45"/>
  <c r="C45"/>
  <c r="C38" i="5" l="1"/>
  <c r="D37" s="1"/>
  <c r="C37" s="1"/>
  <c r="D12"/>
  <c r="C12" s="1"/>
  <c r="D15"/>
  <c r="D28" i="2"/>
  <c r="D24"/>
  <c r="C24"/>
  <c r="C23" s="1"/>
  <c r="C14"/>
  <c r="E31" i="24"/>
  <c r="D31"/>
  <c r="C31"/>
  <c r="D11" i="5" l="1"/>
  <c r="D49" s="1"/>
  <c r="D23" i="2"/>
  <c r="D10" s="1"/>
  <c r="C10"/>
  <c r="C11" i="5"/>
  <c r="C49" s="1"/>
  <c r="D44" i="2"/>
  <c r="C44" l="1"/>
  <c r="D43"/>
  <c r="C43" l="1"/>
  <c r="D59"/>
  <c r="C59" l="1"/>
</calcChain>
</file>

<file path=xl/sharedStrings.xml><?xml version="1.0" encoding="utf-8"?>
<sst xmlns="http://schemas.openxmlformats.org/spreadsheetml/2006/main" count="4296" uniqueCount="749">
  <si>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</si>
  <si>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</si>
  <si>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</si>
  <si>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</si>
  <si>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</si>
  <si>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</si>
  <si>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</si>
  <si>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</si>
  <si>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</si>
  <si>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</si>
  <si>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</si>
  <si>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</si>
  <si>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</si>
  <si>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</si>
  <si>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</si>
  <si>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</si>
  <si>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</si>
  <si>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</si>
  <si>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</si>
  <si>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</si>
  <si>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</si>
  <si>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</si>
  <si>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</si>
  <si>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</si>
  <si>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</si>
  <si>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</si>
  <si>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</si>
  <si>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</si>
  <si>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</si>
  <si>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</si>
  <si>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</si>
  <si>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</si>
  <si>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</si>
  <si>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</si>
  <si>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</si>
  <si>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</si>
  <si>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</si>
  <si>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</si>
  <si>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</si>
  <si>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</si>
  <si>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</si>
  <si>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</si>
  <si>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</si>
  <si>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</si>
  <si>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</si>
  <si>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</si>
  <si>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</si>
  <si>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</si>
  <si>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</si>
  <si>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</si>
  <si>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</si>
  <si>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</si>
  <si>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</si>
  <si>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</si>
  <si>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</si>
  <si>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</si>
  <si>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</si>
  <si>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</si>
  <si>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</si>
  <si>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</si>
  <si>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</si>
  <si>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</si>
  <si>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</si>
  <si>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</si>
  <si>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</si>
  <si>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</si>
  <si>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</si>
  <si>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</si>
  <si>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</si>
  <si>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</si>
  <si>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</si>
  <si>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</si>
  <si>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</si>
  <si>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</si>
  <si>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</si>
  <si>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</si>
  <si>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</si>
  <si>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</si>
  <si>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</si>
  <si>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</si>
  <si>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</si>
  <si>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</si>
  <si>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</si>
  <si>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</si>
  <si>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</si>
  <si>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</si>
  <si>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</si>
  <si>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</si>
  <si>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</si>
  <si>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</si>
  <si>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</si>
  <si>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</si>
  <si>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</si>
  <si>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</si>
  <si>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</si>
  <si>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</si>
  <si>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</si>
  <si>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</si>
  <si>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</si>
  <si>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</si>
  <si>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</si>
  <si>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</si>
  <si>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</si>
  <si>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</si>
  <si>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</si>
  <si>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</si>
  <si>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</si>
  <si>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</si>
  <si>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</si>
  <si>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</si>
  <si>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</si>
  <si>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</si>
  <si>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</si>
  <si>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</si>
  <si>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</si>
  <si>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</si>
  <si>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</si>
  <si>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</si>
  <si>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</si>
  <si>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</si>
  <si>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</si>
  <si>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</si>
  <si>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</si>
  <si>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</si>
  <si>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</si>
  <si>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</si>
  <si>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</si>
  <si>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</si>
  <si>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</si>
  <si>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</si>
  <si>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</si>
  <si>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</si>
  <si>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</si>
  <si>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</si>
  <si>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</si>
  <si>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</si>
  <si>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</si>
  <si>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</si>
  <si>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</si>
  <si>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</si>
  <si>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</si>
  <si>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</si>
  <si>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</si>
  <si>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</si>
  <si>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</si>
  <si>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</si>
  <si>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</si>
  <si>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</si>
  <si>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</si>
  <si>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</si>
  <si>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</si>
  <si>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</si>
  <si>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</si>
  <si>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</si>
  <si>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</si>
  <si>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</si>
  <si>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</si>
  <si>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</si>
  <si>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</si>
  <si>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</si>
  <si>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</si>
  <si>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</si>
  <si>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</si>
  <si>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</si>
  <si>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</si>
  <si>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</si>
  <si>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</si>
  <si>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</si>
  <si>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</si>
  <si>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</si>
  <si>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</si>
  <si>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</si>
  <si>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</si>
  <si>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</si>
  <si>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</si>
  <si>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</si>
  <si>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</si>
  <si>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</si>
  <si>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</si>
  <si>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</si>
  <si>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</si>
  <si>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</si>
  <si>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</si>
  <si>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</si>
  <si>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</si>
  <si>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</si>
  <si>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</si>
  <si>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</si>
  <si>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</si>
  <si>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</si>
  <si>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</si>
  <si>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</si>
  <si>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</si>
  <si>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</si>
  <si>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</si>
  <si>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</si>
  <si>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</si>
  <si>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</si>
  <si>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</si>
  <si>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</si>
  <si>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</si>
  <si>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</si>
  <si>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</si>
  <si>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</si>
  <si>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</si>
  <si>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</si>
  <si>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</si>
  <si>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</si>
  <si>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</si>
  <si>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</si>
  <si>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</si>
  <si>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</si>
  <si>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</si>
  <si>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</si>
  <si>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</si>
  <si>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</si>
  <si>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</si>
  <si>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</si>
  <si>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</si>
  <si>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</si>
  <si>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</si>
  <si>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</si>
  <si>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</si>
  <si>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</si>
  <si>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</si>
  <si>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</si>
  <si>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</si>
  <si>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</si>
  <si>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</si>
  <si>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</si>
  <si>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</si>
  <si>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</si>
  <si>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</si>
  <si>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</si>
  <si>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</si>
  <si>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</si>
  <si>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</si>
  <si>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</si>
  <si>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</si>
  <si>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</si>
  <si>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</si>
  <si>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</si>
  <si>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</si>
  <si>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</si>
  <si>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</si>
  <si>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</si>
  <si>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</si>
  <si>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</si>
  <si>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</si>
  <si>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</si>
  <si>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</si>
  <si>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</si>
  <si>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</si>
  <si>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</si>
  <si>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</si>
  <si>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</si>
  <si>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</si>
  <si>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</si>
  <si>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</si>
  <si>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</si>
  <si>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</si>
  <si>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</si>
  <si>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</si>
  <si>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</si>
  <si>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</si>
  <si>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</si>
  <si>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</si>
  <si>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Невыясненные поступления, зачисляемые в бюджеты поселений</t>
  </si>
  <si>
    <t xml:space="preserve"> 1 17 01050 10 0000 180</t>
  </si>
  <si>
    <t xml:space="preserve"> 1 17 05050 10 0000 180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</si>
  <si>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</si>
  <si>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</si>
  <si>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</si>
  <si>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Дотации бюджетам поселений на поддержку мер по обеспечению сбалансированности бюджетов</t>
  </si>
  <si>
    <t xml:space="preserve">Объем привлечения  </t>
  </si>
  <si>
    <t xml:space="preserve">Объем погашения </t>
  </si>
  <si>
    <t>Объем заимствований всего</t>
  </si>
  <si>
    <t>в том числе</t>
  </si>
  <si>
    <t xml:space="preserve">           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</si>
  <si>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</si>
  <si>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</si>
  <si>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</si>
  <si>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</si>
  <si>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</si>
  <si>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</si>
  <si>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01 03 01 00 10 0000 710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</si>
  <si>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</si>
  <si>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</si>
  <si>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</si>
  <si>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</si>
  <si>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01 06 06 00 10 0000 810</t>
  </si>
  <si>
    <t>Погашение обязательств, за счет прочих источников внутреннего финансирования дефицитов бюджетов поселений</t>
  </si>
  <si>
    <t xml:space="preserve">Глава Червянского муниципального образования       </t>
  </si>
  <si>
    <t>0707</t>
  </si>
  <si>
    <t>0700</t>
  </si>
  <si>
    <t xml:space="preserve">                                                                           Приложение 3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</si>
  <si>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</si>
  <si>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</si>
  <si>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</si>
  <si>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</si>
  <si>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</si>
  <si>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1 03 02230 01 0000 110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</si>
  <si>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</si>
  <si>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</si>
  <si>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</si>
  <si>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</si>
  <si>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</si>
  <si>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</si>
  <si>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</si>
  <si>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</si>
  <si>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</si>
  <si>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>Объем муниципального долга на  01 января 2021 года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</si>
  <si>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</si>
  <si>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</si>
  <si>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</si>
  <si>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</si>
  <si>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к проекту Думы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</si>
  <si>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</si>
  <si>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</si>
  <si>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Приложение 10</t>
  </si>
  <si>
    <t>Сумма 2022 год</t>
  </si>
  <si>
    <t>2022г</t>
  </si>
  <si>
    <t>Объем муниципального долга на  01 января 2022 года</t>
  </si>
  <si>
    <t>Верхний предел муниципального долга на 01 января 2022 года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</si>
  <si>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</si>
  <si>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</si>
  <si>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</si>
  <si>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</si>
  <si>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</si>
  <si>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</si>
  <si>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</si>
  <si>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</si>
  <si>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</si>
  <si>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</si>
  <si>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</si>
  <si>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</si>
  <si>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</si>
  <si>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</si>
  <si>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</si>
  <si>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</si>
  <si>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</si>
  <si>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</si>
  <si>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</si>
  <si>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</si>
  <si>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</si>
  <si>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</si>
  <si>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</si>
  <si>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</si>
  <si>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</si>
  <si>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</si>
  <si>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</si>
  <si>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</si>
  <si>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</si>
  <si>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</si>
  <si>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</si>
  <si>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</si>
  <si>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</si>
  <si>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</si>
  <si>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</si>
  <si>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</si>
  <si>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</si>
  <si>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</si>
  <si>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</si>
  <si>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</si>
  <si>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</si>
  <si>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</si>
  <si>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</si>
  <si>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</si>
  <si>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</si>
  <si>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</si>
  <si>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</si>
  <si>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</si>
  <si>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</si>
  <si>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</si>
  <si>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</si>
  <si>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</si>
  <si>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</si>
  <si>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</si>
  <si>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</si>
  <si>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</si>
  <si>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</si>
  <si>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</si>
  <si>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</si>
  <si>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</si>
  <si>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</si>
  <si>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</si>
  <si>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</si>
  <si>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</si>
  <si>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</si>
  <si>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</si>
  <si>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</si>
  <si>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</si>
  <si>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</si>
  <si>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</si>
  <si>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</si>
  <si>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</si>
  <si>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</si>
  <si>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</si>
  <si>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</si>
  <si>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</si>
  <si>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</si>
  <si>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</si>
  <si>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</si>
  <si>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</si>
  <si>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</si>
  <si>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</si>
  <si>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</si>
  <si>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</si>
  <si>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</si>
  <si>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</si>
  <si>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</si>
  <si>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</si>
  <si>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</si>
  <si>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</si>
  <si>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</si>
  <si>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</si>
  <si>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</si>
  <si>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</si>
  <si>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</si>
  <si>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</si>
  <si>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</si>
  <si>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</si>
  <si>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</si>
  <si>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</si>
  <si>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</si>
  <si>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</si>
  <si>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</si>
  <si>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</si>
  <si>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</si>
  <si>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</si>
  <si>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</si>
  <si>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</si>
  <si>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</si>
  <si>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</si>
  <si>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</si>
  <si>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</si>
  <si>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</si>
  <si>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</si>
  <si>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</si>
  <si>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</si>
  <si>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</si>
  <si>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</si>
  <si>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</si>
  <si>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</si>
  <si>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</si>
  <si>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</si>
  <si>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</si>
  <si>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</si>
  <si>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</si>
  <si>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</si>
  <si>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</si>
  <si>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</si>
  <si>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</si>
  <si>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</si>
  <si>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</si>
  <si>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</si>
  <si>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</si>
  <si>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</si>
  <si>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</si>
  <si>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</si>
  <si>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</si>
  <si>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</si>
  <si>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</si>
  <si>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</si>
  <si>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</si>
  <si>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</si>
  <si>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</si>
  <si>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</si>
  <si>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</si>
  <si>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</si>
  <si>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</si>
  <si>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</si>
  <si>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</si>
  <si>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</si>
  <si>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</si>
  <si>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</si>
  <si>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</si>
  <si>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</si>
  <si>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</si>
  <si>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</si>
  <si>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</si>
  <si>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</si>
  <si>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</si>
  <si>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</si>
  <si>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</si>
  <si>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</si>
  <si>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</si>
  <si>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</si>
  <si>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</si>
  <si>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</si>
  <si>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</si>
  <si>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</si>
  <si>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</si>
  <si>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</si>
  <si>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</si>
  <si>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</si>
  <si>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2022 год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</si>
  <si>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</si>
  <si>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</si>
  <si>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</si>
  <si>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</si>
  <si>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</si>
  <si>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</si>
  <si>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</si>
  <si>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</si>
  <si>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</si>
  <si>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</si>
  <si>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</si>
  <si>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</si>
  <si>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</si>
  <si>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</si>
  <si>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</si>
  <si>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</si>
  <si>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</si>
  <si>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</si>
  <si>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</si>
  <si>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</si>
  <si>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</si>
  <si>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</si>
  <si>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</si>
  <si>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</si>
  <si>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</si>
  <si>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</si>
  <si>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</si>
  <si>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</si>
  <si>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</si>
  <si>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</si>
  <si>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</si>
  <si>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</si>
  <si>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</si>
  <si>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</si>
  <si>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</si>
  <si>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</si>
  <si>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</si>
  <si>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</si>
  <si>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</si>
  <si>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</si>
  <si>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</si>
  <si>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</si>
  <si>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</si>
  <si>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</si>
  <si>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</si>
  <si>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</si>
  <si>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</si>
  <si>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</si>
  <si>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</si>
  <si>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</si>
  <si>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</si>
  <si>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</si>
  <si>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</si>
  <si>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</si>
  <si>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</si>
  <si>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</si>
  <si>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</si>
  <si>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</si>
  <si>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</si>
  <si>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</si>
  <si>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</si>
  <si>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</si>
  <si>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</si>
  <si>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</si>
  <si>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</si>
  <si>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</si>
  <si>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</si>
  <si>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</si>
  <si>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</si>
  <si>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</si>
  <si>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</si>
  <si>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</si>
  <si>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</si>
  <si>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</si>
  <si>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</si>
  <si>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</si>
  <si>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</si>
  <si>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</si>
  <si>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</si>
  <si>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</si>
  <si>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</si>
  <si>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</si>
  <si>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</si>
  <si>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</si>
  <si>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</si>
  <si>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</si>
  <si>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</si>
  <si>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</si>
  <si>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</si>
  <si>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</si>
  <si>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</si>
  <si>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</si>
  <si>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</si>
  <si>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</si>
  <si>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</si>
  <si>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</si>
  <si>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</si>
  <si>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</si>
  <si>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</si>
  <si>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</si>
  <si>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</si>
  <si>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</si>
  <si>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</si>
  <si>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</si>
  <si>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</si>
  <si>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</si>
  <si>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</si>
  <si>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</si>
  <si>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</si>
  <si>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</si>
  <si>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</si>
  <si>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</si>
  <si>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</si>
  <si>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</si>
  <si>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</si>
  <si>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</si>
  <si>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</si>
  <si>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</si>
  <si>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</si>
  <si>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</si>
  <si>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</si>
  <si>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</si>
  <si>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</si>
  <si>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</si>
  <si>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</si>
  <si>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</si>
  <si>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 xml:space="preserve"> 2 02 03000 00 0000 150</t>
  </si>
  <si>
    <t>2 02 15002 10 0000 150</t>
  </si>
  <si>
    <t xml:space="preserve"> 2 02 29999 10 0000 150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</si>
  <si>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</si>
  <si>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>2 02 29999 10 0000 150</t>
  </si>
  <si>
    <t>2 02 10000 00 0000 150</t>
  </si>
  <si>
    <t xml:space="preserve">Сумма, руб.             2021 год                </t>
  </si>
  <si>
    <t xml:space="preserve">Сумма, руб.             2022 год                </t>
  </si>
  <si>
    <t>Верхний предел муниципального долга на 01 января 2023 года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</si>
  <si>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</si>
  <si>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</si>
  <si>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</si>
  <si>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</si>
  <si>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</si>
  <si>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</si>
  <si>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Прочие неналоговые доходы бюджетов сельских поселений</t>
  </si>
  <si>
    <t>2 08 05000 10 0000 150</t>
  </si>
  <si>
    <t>2 07 05030 10 0000 150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</si>
  <si>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</si>
  <si>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</si>
  <si>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ПРОГНОЗИРУЕМЫЕ ДОХОДЫ БЮДЖЕТА ЧЕРВЯНСКОГО МУНИЦИПАЛЬНОГО ОБРАЗОВАНИЯ НА 2021 ГОД ПО КЛАССИФИКАЦИИ ДОХОДОВ БЮДЖЕТОВ РФ </t>
  </si>
  <si>
    <t>Сумма на 2021 год</t>
  </si>
  <si>
    <t xml:space="preserve">ПРОГНОЗИРУЕМЫЕ ДОХОДЫ БЮДЖЕТА ЧЕРВЯНСКОГО МУНИЦИПАЛЬНОГО ОБРАЗОВАНИЯ НА ПЛАНОВЫЙ ПЕРИОД 2022 И 2023 ГОДОВ ПО КЛАССИФИКАЦИИ ДОХОДОВ БЮДЖЕТОВ РФ </t>
  </si>
  <si>
    <t>Сумма 2023 год</t>
  </si>
  <si>
    <t>И ПОДРАЗДЕЛАМ КЛАССИФИКАЦИИ РАСХОДОВ БЮДЖЕТОВ ЧЕРВЯНСКОГО МУНИЦИПАЛЬНОГО ОБРАЗОВАНИЯ НА 2021 ГОД.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</si>
  <si>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</si>
  <si>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</si>
  <si>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НА 2021 ГОД.</t>
  </si>
  <si>
    <t>Сумма  на 2021 год</t>
  </si>
  <si>
    <t>90А0151180</t>
  </si>
  <si>
    <t>90А0100000</t>
  </si>
  <si>
    <t>Проведения выборов главы Червянского муниципального образования</t>
  </si>
  <si>
    <t>Прочие расходы</t>
  </si>
  <si>
    <t xml:space="preserve">                на 2021 год и на плановый период 2022 и 2023 годов.</t>
  </si>
  <si>
    <t xml:space="preserve">           " О местном бюджете Червянского муниципального образования" </t>
  </si>
  <si>
    <t xml:space="preserve">                                                          " О местном бюджете Червянского муниципального образования" </t>
  </si>
  <si>
    <t xml:space="preserve">                                                                на 2021 год и на плановый период 2022 и 2023 годов.</t>
  </si>
  <si>
    <t xml:space="preserve">    " О местном бюджете Червянского муниципального образования"</t>
  </si>
  <si>
    <t xml:space="preserve">           на 2021 год и на плановый период 2022 и 2023 годов.</t>
  </si>
  <si>
    <t xml:space="preserve">                                   на 2021 год и на плановый период 2022 и 2023 годов.</t>
  </si>
  <si>
    <t xml:space="preserve">     " О местном бюджете Червянского муниципального образования"</t>
  </si>
  <si>
    <t xml:space="preserve">            на 2021 год и на плановый период 2022 и 2023 годов.</t>
  </si>
  <si>
    <t>" О местном бюджете Червянского муниципального образования"</t>
  </si>
  <si>
    <t xml:space="preserve">                " О местном бюджете Червянского муниципального образования"</t>
  </si>
  <si>
    <t>на 2021 год и на плановый период 2022 и 2023 годов.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</si>
  <si>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</si>
  <si>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на 2021 год и на плановый период 2022 и 2023 годов.</t>
  </si>
  <si>
    <t xml:space="preserve"> " О местном бюджете  Червянского муниципального образования"</t>
  </si>
  <si>
    <t>2023г</t>
  </si>
  <si>
    <t xml:space="preserve">                                                                                                                                                                                                       "О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</si>
  <si>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             на 2021 год и на плановый период 2022 и 2023 годов.                                   </t>
  </si>
  <si>
    <t>Объем муниципального долга на  01 января 2023 года</t>
  </si>
  <si>
    <t>Верхний предел муниципального долга на 01 января 2024 года</t>
  </si>
  <si>
    <t xml:space="preserve">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</si>
  <si>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            на 2021 год и на плановый период 2022 и 2023 годов.</t>
  </si>
  <si>
    <r>
      <t xml:space="preserve">ВЕДОМСТВЕННАЯ СТРУКТУРА РАСХОДОВ БЮДЖЕТА ЧЕРВЯНСКОГО МУНИЦИПАЛЬНОГО ОБРАЗОВАНИЯ НА 2021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</si>
  <si>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Закупка энергетических ресурсов</t>
  </si>
  <si>
    <t>0101</t>
  </si>
  <si>
    <t>247</t>
  </si>
  <si>
    <t>880</t>
  </si>
  <si>
    <t>9020289999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</si>
  <si>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</si>
  <si>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</si>
  <si>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</si>
  <si>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</si>
  <si>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</si>
  <si>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</si>
  <si>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Основное мероприятие Закупка контейнерных площадок</t>
  </si>
  <si>
    <t>9000000000</t>
  </si>
  <si>
    <t>9020200000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</si>
  <si>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</si>
  <si>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>2023 год</t>
  </si>
  <si>
    <t xml:space="preserve">Сумма, руб.             2023 год                </t>
  </si>
  <si>
    <t>ПЕРЕЧЕНЬ ГЛАВНЫХ АДМИНИСТРАТОРОВ ДОХОДОВ БЮДЖЕТА ЧЕРВЯНСКОГО МУНИЦИПАЛЬНОГО ОБРАЗОВАНИЯ НА 2021 ГОД  И НА ПЛАНОВЫЙ ПЕРИОД 2022 и 2023 ГОДОВ</t>
  </si>
  <si>
    <t xml:space="preserve">ПЕРЕЧЕНЬ ГЛАВНЫХ АДМИНИСТРАТОРОВ ИСТОЧНИКОВ  ФИНАНСИРОВАНИЯ ДЕФИЦИТА БЮДЖЕТА ЧЕРВЯНСКОГО МУНИЦИПАЛЬНОГО ОБРАЗОВАНИЯ НА 2021 ГОД И НА ПЛАНОВЫЙ ПЕРИОД 2022 и 2023 ГОДОВ </t>
  </si>
  <si>
    <t xml:space="preserve">                                                                            Приложение 4</t>
  </si>
  <si>
    <t xml:space="preserve">                             Приложение 5  </t>
  </si>
  <si>
    <t>И ПОДРАЗДЕЛАМ КЛАССИФИКАЦИИ РАСХОДОВ БЮДЖЕТОВ ЧЕРВЯНСКОГО МУНИЦИПАЛЬНОГО ОБРАЗОВАНИЯ НА ПЛАНОВЫЙ ПЕРИОД 2022 И 2023 ГОДОВ.</t>
  </si>
  <si>
    <t xml:space="preserve">                                                                                         Приложение 6</t>
  </si>
  <si>
    <t xml:space="preserve">                                  Приложение 7</t>
  </si>
  <si>
    <t xml:space="preserve">                                                                                                           НА ПЛАНОВЫЙ ПЕРИОД 2022 и 2023 ГОДОВ.</t>
  </si>
  <si>
    <t xml:space="preserve">        Приложение 10</t>
  </si>
  <si>
    <t xml:space="preserve">        Приложение 8</t>
  </si>
  <si>
    <t xml:space="preserve">                                                                         Приложение 9</t>
  </si>
  <si>
    <t>ВЕДОМСТВЕННАЯ СТРУКТУРА РАСХОДОВ БЮДЖЕТА ЧЕРВЯНСКОГО МУНИЦИПАЛЬНОГО ОБРАЗОВАНИЯ НА ПЛАНОВЫЙ ПЕРИОД 2022 и 2023 ГОДОВ 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</si>
  <si>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                                                                     Приложение 11</t>
  </si>
  <si>
    <t>ИСТОЧНИКИ ВНУТРЕННЕГО ФИНАНСИРОВАНИЯ ДЕФИЦИТА БЮДЖЕТА ЧЕРВЯНСКОГО МУНИЦИПАЛЬНОГО ОБРАЗОВАНИЯ  НА 2021 ГОД И НА ПЛАНОВЫЙ ПЕРИОД 2022 и 2023 ГОДОВ</t>
  </si>
  <si>
    <t>Программа внутренних заимствований Червянского муниципального образования на 2021 год и на плановый период 2022 и 2023 годов</t>
  </si>
  <si>
    <t xml:space="preserve">                                                                                        Приложение 12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</si>
  <si>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</si>
  <si>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Защита населения и территории от последствий ЧС природного и техногенного хаактера,  пожарная безопасность</t>
  </si>
  <si>
    <t>Защита населения и территории от последствий ЧС природного и техногенного хаактера, пожарная безопасность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</si>
  <si>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</si>
  <si>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</si>
  <si>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</si>
  <si>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</si>
  <si>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</si>
  <si>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</si>
  <si>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</si>
  <si>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</si>
  <si>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</si>
  <si>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</si>
  <si>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</si>
  <si>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</si>
  <si>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</si>
  <si>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</si>
  <si>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Привлечение кредитов от кредитных организаций бюджетами поселений в валюте Российской Федерации</t>
  </si>
  <si>
    <t>Привлечение кредитов от других бюджетов бюджетной системы Российской Федерации бюджетами поселений в валюте Российской Федерации</t>
  </si>
  <si>
    <t>к Решению Думы № 115 от 26.12.2020 года</t>
  </si>
  <si>
    <t xml:space="preserve">                           к Решению Думы № 115 от 26.12.2020 года </t>
  </si>
  <si>
    <t xml:space="preserve">                              к Решению Думы № 115 от 26.12.2020 года  </t>
  </si>
  <si>
    <t xml:space="preserve">                                к Решению Думы № 115 от 26.12.2020 года </t>
  </si>
  <si>
    <t xml:space="preserve">                                                                                                             к Решению Думы № 115 от 26.12.2020 года</t>
  </si>
  <si>
    <t xml:space="preserve">                                                                                                  к Решению Думы № 115 от 26.12.2020 года</t>
  </si>
  <si>
    <t xml:space="preserve">           к Решению Думы № 115 от 26.12.2020 года</t>
  </si>
  <si>
    <t xml:space="preserve">                         к Решению Думы № 115 от 26.12.2020 года           </t>
  </si>
  <si>
    <t xml:space="preserve">      к Решению Думы № 115 от 26.12.2020 года </t>
  </si>
  <si>
    <t xml:space="preserve">                              к Решению Думы № 115 от 26.12.2020 года </t>
  </si>
  <si>
    <t>Подпрограмма "Разработка документов территориального планирования и градостроительного зонирования на территории Червянского муниципального образования"</t>
  </si>
  <si>
    <t>4150000000</t>
  </si>
  <si>
    <t>4150189999</t>
  </si>
  <si>
    <t>4150289999</t>
  </si>
  <si>
    <t>Основное мероприятие Актуализация документов территориального планирования</t>
  </si>
  <si>
    <t>Основное мероприятие Актуализация документов градостроительного зонирования</t>
  </si>
  <si>
    <t>4150100000</t>
  </si>
  <si>
    <t>4150200000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</si>
</sst>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5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169" fontId="3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3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0" fontId="10" fillId="0" borderId="0" xfId="0" applyFont="1"/>
    <xf numFmtId="0" fontId="20" fillId="0" borderId="0" xfId="0" applyFont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Fill="1" applyBorder="1" applyAlignment="1">
      <alignment vertical="center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>
      <alignment vertical="center"/>
    </xf>
    <xf numFmtId="4" fontId="19" fillId="5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4" fontId="20" fillId="0" borderId="2" xfId="0" applyNumberFormat="1" applyFont="1" applyBorder="1" applyAlignment="1">
      <alignment vertical="center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36" fillId="0" borderId="2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36" fillId="0" borderId="2" xfId="0" applyNumberFormat="1" applyFont="1" applyBorder="1" applyAlignment="1">
      <alignment horizontal="right"/>
    </xf>
    <xf numFmtId="0" fontId="37" fillId="0" borderId="2" xfId="0" applyNumberFormat="1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8" fillId="0" borderId="2" xfId="0" applyNumberFormat="1" applyFont="1" applyFill="1" applyBorder="1" applyAlignment="1">
      <alignment horizontal="justify" vertical="center" wrapText="1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20" xfId="0" applyFont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2" xfId="0" applyNumberFormat="1" applyFont="1" applyFill="1" applyBorder="1" applyAlignment="1">
      <alignment vertical="top" wrapText="1"/>
    </xf>
    <xf numFmtId="4" fontId="6" fillId="2" borderId="21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4" xfId="0" applyNumberFormat="1" applyFont="1" applyFill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4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2" xfId="0" applyNumberFormat="1" applyFont="1" applyFill="1" applyBorder="1" applyAlignment="1">
      <alignment vertical="top" wrapText="1"/>
    </xf>
    <xf numFmtId="49" fontId="7" fillId="2" borderId="19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9" fillId="2" borderId="23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1" xfId="0" applyNumberFormat="1" applyFont="1" applyFill="1" applyBorder="1" applyAlignment="1">
      <alignment vertical="top" wrapText="1"/>
    </xf>
    <xf numFmtId="0" fontId="40" fillId="2" borderId="23" xfId="0" applyFont="1" applyFill="1" applyBorder="1" applyAlignment="1">
      <alignment vertical="top" wrapText="1"/>
    </xf>
    <xf numFmtId="49" fontId="40" fillId="2" borderId="26" xfId="0" applyNumberFormat="1" applyFont="1" applyFill="1" applyBorder="1" applyAlignment="1">
      <alignment vertical="top" wrapText="1"/>
    </xf>
    <xf numFmtId="4" fontId="40" fillId="2" borderId="26" xfId="0" applyNumberFormat="1" applyFont="1" applyFill="1" applyBorder="1" applyAlignment="1">
      <alignment vertical="top" wrapText="1"/>
    </xf>
    <xf numFmtId="0" fontId="40" fillId="2" borderId="0" xfId="0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4" fontId="7" fillId="2" borderId="26" xfId="0" applyNumberFormat="1" applyFont="1" applyFill="1" applyBorder="1" applyAlignment="1">
      <alignment vertical="top" wrapText="1"/>
    </xf>
    <xf numFmtId="0" fontId="40" fillId="2" borderId="27" xfId="0" applyFont="1" applyFill="1" applyBorder="1" applyAlignment="1">
      <alignment horizontal="left" vertical="top" wrapText="1"/>
    </xf>
    <xf numFmtId="49" fontId="40" fillId="2" borderId="28" xfId="0" applyNumberFormat="1" applyFont="1" applyFill="1" applyBorder="1" applyAlignment="1">
      <alignment vertical="top" wrapText="1"/>
    </xf>
    <xf numFmtId="49" fontId="40" fillId="2" borderId="29" xfId="0" applyNumberFormat="1" applyFont="1" applyFill="1" applyBorder="1" applyAlignment="1">
      <alignment vertical="top" wrapText="1"/>
    </xf>
    <xf numFmtId="4" fontId="40" fillId="2" borderId="30" xfId="0" applyNumberFormat="1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9" fontId="6" fillId="2" borderId="32" xfId="0" applyNumberFormat="1" applyFont="1" applyFill="1" applyBorder="1" applyAlignment="1">
      <alignment vertical="top" wrapText="1"/>
    </xf>
    <xf numFmtId="4" fontId="6" fillId="2" borderId="33" xfId="0" applyNumberFormat="1" applyFont="1" applyFill="1" applyBorder="1" applyAlignment="1">
      <alignment vertical="top" wrapText="1"/>
    </xf>
    <xf numFmtId="49" fontId="7" fillId="2" borderId="3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4" fontId="7" fillId="2" borderId="34" xfId="0" applyNumberFormat="1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49" fontId="7" fillId="2" borderId="36" xfId="0" applyNumberFormat="1" applyFont="1" applyFill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2" borderId="38" xfId="0" applyNumberFormat="1" applyFont="1" applyFill="1" applyBorder="1" applyAlignment="1">
      <alignment vertical="top" wrapText="1"/>
    </xf>
    <xf numFmtId="4" fontId="6" fillId="2" borderId="30" xfId="0" applyNumberFormat="1" applyFont="1" applyFill="1" applyBorder="1" applyAlignment="1">
      <alignment vertical="top" wrapText="1"/>
    </xf>
    <xf numFmtId="49" fontId="7" fillId="2" borderId="38" xfId="0" applyNumberFormat="1" applyFont="1" applyFill="1" applyBorder="1" applyAlignment="1">
      <alignment vertical="top" wrapText="1"/>
    </xf>
    <xf numFmtId="49" fontId="7" fillId="2" borderId="29" xfId="0" applyNumberFormat="1" applyFont="1" applyFill="1" applyBorder="1" applyAlignment="1">
      <alignment vertical="top" wrapText="1"/>
    </xf>
    <xf numFmtId="4" fontId="7" fillId="2" borderId="39" xfId="0" applyNumberFormat="1" applyFont="1" applyFill="1" applyBorder="1" applyAlignment="1">
      <alignment vertical="top" wrapText="1"/>
    </xf>
    <xf numFmtId="49" fontId="7" fillId="2" borderId="40" xfId="0" applyNumberFormat="1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26" xfId="0" applyNumberFormat="1" applyFont="1" applyFill="1" applyBorder="1" applyAlignment="1">
      <alignment vertical="top" wrapText="1"/>
    </xf>
    <xf numFmtId="49" fontId="39" fillId="2" borderId="26" xfId="0" applyNumberFormat="1" applyFont="1" applyFill="1" applyBorder="1" applyAlignment="1">
      <alignment vertical="top" wrapText="1"/>
    </xf>
    <xf numFmtId="4" fontId="39" fillId="2" borderId="26" xfId="0" applyNumberFormat="1" applyFont="1" applyFill="1" applyBorder="1" applyAlignment="1">
      <alignment vertical="top" wrapText="1"/>
    </xf>
    <xf numFmtId="49" fontId="40" fillId="2" borderId="40" xfId="0" applyNumberFormat="1" applyFont="1" applyFill="1" applyBorder="1" applyAlignment="1">
      <alignment vertical="top" wrapText="1"/>
    </xf>
    <xf numFmtId="4" fontId="40" fillId="2" borderId="39" xfId="0" applyNumberFormat="1" applyFont="1" applyFill="1" applyBorder="1" applyAlignment="1">
      <alignment vertical="top" wrapText="1"/>
    </xf>
    <xf numFmtId="49" fontId="40" fillId="2" borderId="27" xfId="0" applyNumberFormat="1" applyFont="1" applyFill="1" applyBorder="1" applyAlignment="1">
      <alignment vertical="top" wrapText="1"/>
    </xf>
    <xf numFmtId="49" fontId="40" fillId="2" borderId="38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0" fontId="40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49" fontId="40" fillId="2" borderId="18" xfId="0" applyNumberFormat="1" applyFont="1" applyFill="1" applyBorder="1" applyAlignment="1">
      <alignment vertical="top" wrapText="1"/>
    </xf>
    <xf numFmtId="4" fontId="40" fillId="2" borderId="18" xfId="0" applyNumberFormat="1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40" fillId="2" borderId="38" xfId="0" applyNumberFormat="1" applyFont="1" applyFill="1" applyBorder="1" applyAlignment="1">
      <alignment vertical="top" wrapText="1"/>
    </xf>
    <xf numFmtId="4" fontId="7" fillId="2" borderId="18" xfId="0" applyNumberFormat="1" applyFont="1" applyFill="1" applyBorder="1" applyAlignment="1">
      <alignment vertical="top" wrapText="1"/>
    </xf>
    <xf numFmtId="0" fontId="39" fillId="2" borderId="41" xfId="0" applyFont="1" applyFill="1" applyBorder="1" applyAlignment="1">
      <alignment vertical="top" wrapText="1"/>
    </xf>
    <xf numFmtId="0" fontId="40" fillId="2" borderId="17" xfId="0" applyFont="1" applyFill="1" applyBorder="1" applyAlignment="1">
      <alignment vertical="top" wrapText="1"/>
    </xf>
    <xf numFmtId="49" fontId="6" fillId="2" borderId="27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20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7" fillId="0" borderId="8" xfId="0" applyNumberFormat="1" applyFont="1" applyFill="1" applyBorder="1" applyAlignment="1">
      <alignment horizontal="justify" vertical="center" wrapText="1"/>
    </xf>
    <xf numFmtId="172" fontId="37" fillId="0" borderId="8" xfId="0" applyNumberFormat="1" applyFont="1" applyFill="1" applyBorder="1" applyAlignment="1">
      <alignment horizontal="justify" vertical="center" wrapText="1"/>
    </xf>
    <xf numFmtId="0" fontId="38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7" fillId="0" borderId="0" xfId="0" applyNumberFormat="1" applyFont="1" applyFill="1" applyBorder="1" applyAlignment="1">
      <alignment horizontal="justify" vertical="center" wrapText="1"/>
    </xf>
    <xf numFmtId="49" fontId="6" fillId="0" borderId="26" xfId="0" applyNumberFormat="1" applyFont="1" applyBorder="1" applyAlignment="1">
      <alignment vertical="top" wrapText="1"/>
    </xf>
    <xf numFmtId="4" fontId="6" fillId="0" borderId="26" xfId="0" applyNumberFormat="1" applyFont="1" applyBorder="1" applyAlignment="1">
      <alignment vertical="top" wrapText="1"/>
    </xf>
    <xf numFmtId="49" fontId="7" fillId="0" borderId="26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3" xfId="0" applyFont="1" applyFill="1" applyBorder="1" applyAlignment="1">
      <alignment vertical="top" wrapText="1"/>
    </xf>
    <xf numFmtId="0" fontId="7" fillId="0" borderId="2" xfId="0" applyFont="1" applyBorder="1"/>
    <xf numFmtId="0" fontId="7" fillId="10" borderId="17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vertical="top" wrapText="1"/>
    </xf>
    <xf numFmtId="4" fontId="7" fillId="10" borderId="18" xfId="0" applyNumberFormat="1" applyFont="1" applyFill="1" applyBorder="1" applyAlignment="1">
      <alignment vertical="top" wrapText="1"/>
    </xf>
    <xf numFmtId="0" fontId="41" fillId="0" borderId="0" xfId="0" applyFont="1" applyFill="1" applyBorder="1"/>
    <xf numFmtId="49" fontId="41" fillId="0" borderId="0" xfId="2" applyNumberFormat="1" applyFont="1" applyFill="1" applyBorder="1" applyAlignment="1"/>
    <xf numFmtId="0" fontId="44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 wrapText="1"/>
    </xf>
    <xf numFmtId="4" fontId="44" fillId="0" borderId="2" xfId="0" applyNumberFormat="1" applyFont="1" applyBorder="1" applyAlignment="1">
      <alignment horizontal="right"/>
    </xf>
    <xf numFmtId="0" fontId="45" fillId="0" borderId="2" xfId="0" applyNumberFormat="1" applyFont="1" applyFill="1" applyBorder="1" applyAlignment="1">
      <alignment horizontal="justify" vertical="center" wrapText="1"/>
    </xf>
    <xf numFmtId="0" fontId="43" fillId="0" borderId="2" xfId="0" applyFont="1" applyBorder="1" applyAlignment="1">
      <alignment horizontal="center"/>
    </xf>
    <xf numFmtId="4" fontId="43" fillId="0" borderId="2" xfId="0" applyNumberFormat="1" applyFont="1" applyBorder="1" applyAlignment="1">
      <alignment horizontal="right"/>
    </xf>
    <xf numFmtId="0" fontId="46" fillId="0" borderId="2" xfId="0" applyNumberFormat="1" applyFont="1" applyFill="1" applyBorder="1" applyAlignment="1">
      <alignment horizontal="justify" vertical="center" wrapText="1"/>
    </xf>
    <xf numFmtId="0" fontId="42" fillId="0" borderId="2" xfId="0" applyFont="1" applyBorder="1" applyAlignment="1">
      <alignment horizontal="center"/>
    </xf>
    <xf numFmtId="4" fontId="42" fillId="0" borderId="2" xfId="0" applyNumberFormat="1" applyFont="1" applyBorder="1" applyAlignment="1">
      <alignment horizontal="right"/>
    </xf>
    <xf numFmtId="49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/>
    </xf>
    <xf numFmtId="0" fontId="42" fillId="0" borderId="2" xfId="0" applyFont="1" applyBorder="1" applyAlignment="1">
      <alignment vertical="top" wrapText="1"/>
    </xf>
    <xf numFmtId="49" fontId="42" fillId="2" borderId="2" xfId="0" applyNumberFormat="1" applyFont="1" applyFill="1" applyBorder="1" applyAlignment="1">
      <alignment vertical="top" wrapText="1"/>
    </xf>
    <xf numFmtId="4" fontId="42" fillId="2" borderId="2" xfId="0" applyNumberFormat="1" applyFont="1" applyFill="1" applyBorder="1" applyAlignment="1">
      <alignment vertical="top" wrapText="1"/>
    </xf>
    <xf numFmtId="49" fontId="43" fillId="0" borderId="2" xfId="0" applyNumberFormat="1" applyFont="1" applyBorder="1" applyAlignment="1">
      <alignment horizontal="left"/>
    </xf>
    <xf numFmtId="49" fontId="42" fillId="0" borderId="2" xfId="0" applyNumberFormat="1" applyFont="1" applyBorder="1" applyAlignment="1">
      <alignment horizontal="left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7" fillId="0" borderId="0" xfId="0" applyFont="1" applyFill="1" applyBorder="1"/>
    <xf numFmtId="0" fontId="42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3" fillId="5" borderId="2" xfId="0" applyFont="1" applyFill="1" applyBorder="1" applyAlignment="1">
      <alignment wrapText="1"/>
    </xf>
    <xf numFmtId="49" fontId="42" fillId="5" borderId="2" xfId="0" applyNumberFormat="1" applyFont="1" applyFill="1" applyBorder="1" applyAlignment="1">
      <alignment horizontal="left" vertical="top" wrapText="1"/>
    </xf>
    <xf numFmtId="49" fontId="43" fillId="5" borderId="2" xfId="0" applyNumberFormat="1" applyFont="1" applyFill="1" applyBorder="1" applyAlignment="1">
      <alignment horizontal="left" vertical="top" wrapText="1"/>
    </xf>
    <xf numFmtId="0" fontId="47" fillId="5" borderId="2" xfId="0" applyFont="1" applyFill="1" applyBorder="1" applyAlignment="1">
      <alignment vertical="top" wrapText="1"/>
    </xf>
    <xf numFmtId="0" fontId="48" fillId="5" borderId="2" xfId="0" applyFont="1" applyFill="1" applyBorder="1" applyAlignment="1">
      <alignment vertical="top" wrapText="1"/>
    </xf>
    <xf numFmtId="49" fontId="42" fillId="5" borderId="2" xfId="0" applyNumberFormat="1" applyFont="1" applyFill="1" applyBorder="1" applyAlignment="1">
      <alignment horizontal="left" vertical="center" wrapText="1"/>
    </xf>
    <xf numFmtId="0" fontId="43" fillId="5" borderId="2" xfId="0" applyFont="1" applyFill="1" applyBorder="1" applyAlignment="1">
      <alignment vertical="top" wrapText="1"/>
    </xf>
    <xf numFmtId="49" fontId="42" fillId="0" borderId="0" xfId="0" applyNumberFormat="1" applyFont="1" applyFill="1" applyBorder="1"/>
    <xf numFmtId="0" fontId="43" fillId="0" borderId="2" xfId="0" applyFont="1" applyBorder="1" applyAlignment="1">
      <alignment vertical="top" wrapText="1"/>
    </xf>
    <xf numFmtId="4" fontId="43" fillId="5" borderId="2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" xfId="0" applyFont="1" applyBorder="1" applyAlignment="1">
      <alignment horizontal="center"/>
    </xf>
    <xf numFmtId="4" fontId="49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8" fillId="0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7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3" fillId="2" borderId="2" xfId="0" applyNumberFormat="1" applyFont="1" applyFill="1" applyBorder="1" applyAlignment="1">
      <alignment vertical="top" wrapText="1"/>
    </xf>
    <xf numFmtId="4" fontId="43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left"/>
    </xf>
    <xf numFmtId="0" fontId="42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wrapText="1"/>
    </xf>
    <xf numFmtId="172" fontId="45" fillId="0" borderId="2" xfId="0" applyNumberFormat="1" applyFont="1" applyFill="1" applyBorder="1" applyAlignment="1">
      <alignment horizontal="justify" vertical="center" wrapText="1"/>
    </xf>
    <xf numFmtId="49" fontId="43" fillId="0" borderId="2" xfId="0" applyNumberFormat="1" applyFont="1" applyBorder="1" applyAlignment="1">
      <alignment vertical="top" wrapText="1"/>
    </xf>
    <xf numFmtId="4" fontId="43" fillId="0" borderId="2" xfId="0" applyNumberFormat="1" applyFont="1" applyBorder="1" applyAlignment="1">
      <alignment vertical="top" wrapText="1"/>
    </xf>
    <xf numFmtId="49" fontId="42" fillId="0" borderId="2" xfId="0" applyNumberFormat="1" applyFont="1" applyBorder="1" applyAlignment="1">
      <alignment vertical="top" wrapText="1"/>
    </xf>
    <xf numFmtId="4" fontId="42" fillId="0" borderId="2" xfId="0" applyNumberFormat="1" applyFont="1" applyBorder="1" applyAlignment="1">
      <alignment vertical="top" wrapText="1"/>
    </xf>
    <xf numFmtId="0" fontId="43" fillId="0" borderId="2" xfId="0" applyFont="1" applyBorder="1" applyAlignment="1">
      <alignment wrapText="1"/>
    </xf>
    <xf numFmtId="0" fontId="7" fillId="0" borderId="0" xfId="0" applyFont="1" applyFill="1" applyBorder="1"/>
    <xf numFmtId="0" fontId="6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50" fillId="0" borderId="2" xfId="0" applyNumberFormat="1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justify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8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0" applyNumberFormat="1" applyFont="1" applyFill="1" applyBorder="1" applyAlignment="1">
      <alignment vertical="center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42" fillId="0" borderId="2" xfId="0" applyNumberFormat="1" applyFont="1" applyBorder="1" applyAlignment="1">
      <alignment horizontal="center"/>
    </xf>
    <xf numFmtId="4" fontId="20" fillId="0" borderId="2" xfId="1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51" fillId="0" borderId="0" xfId="0" applyFont="1" applyAlignment="1">
      <alignment horizontal="center"/>
    </xf>
    <xf numFmtId="0" fontId="52" fillId="0" borderId="2" xfId="0" applyFont="1" applyBorder="1" applyAlignment="1">
      <alignment wrapText="1"/>
    </xf>
    <xf numFmtId="3" fontId="7" fillId="5" borderId="2" xfId="1" applyNumberFormat="1" applyFont="1" applyFill="1" applyBorder="1" applyAlignment="1" applyProtection="1">
      <alignment horizontal="center" vertical="center" wrapText="1"/>
    </xf>
    <xf numFmtId="0" fontId="52" fillId="5" borderId="2" xfId="0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7" fillId="2" borderId="0" xfId="1" applyFont="1" applyFill="1" applyAlignment="1">
      <alignment horizontal="right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43" fillId="0" borderId="2" xfId="0" applyFont="1" applyBorder="1" applyAlignment="1">
      <alignment vertical="top" wrapText="1"/>
    </xf>
    <xf numFmtId="167" fontId="41" fillId="0" borderId="0" xfId="2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Font="1" applyFill="1" applyBorder="1"/>
    <xf numFmtId="0" fontId="41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top" wrapText="1" readingOrder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>
      <selection activeCell="B2" sqref="B2:C2"/>
    </sheetView>
  </sheetViews>
  <sheetFormatPr defaultColWidth="9.140625" defaultRowHeight="15.75"/>
  <cols>
    <col min="1" max="1" width="58" style="71" customWidth="1"/>
    <col min="2" max="2" width="28.42578125" style="71" customWidth="1"/>
    <col min="3" max="3" width="18" style="71" customWidth="1"/>
    <col min="4" max="4" width="0.140625" style="71" customWidth="1"/>
    <col min="5" max="5" width="13.42578125" style="71" hidden="1" customWidth="1"/>
    <col min="6" max="16384" width="9.140625" style="73"/>
  </cols>
  <sheetData>
    <row r="1" spans="1:5">
      <c r="B1" s="72" t="s">
        <v>317</v>
      </c>
      <c r="C1" s="72"/>
      <c r="D1" s="72"/>
    </row>
    <row r="2" spans="1:5">
      <c r="B2" s="545" t="s">
        <v>731</v>
      </c>
      <c r="C2" s="545"/>
      <c r="D2" s="72"/>
    </row>
    <row r="3" spans="1:5">
      <c r="A3" s="545" t="s">
        <v>657</v>
      </c>
      <c r="B3" s="545"/>
      <c r="C3" s="545"/>
      <c r="D3" s="72"/>
    </row>
    <row r="4" spans="1:5">
      <c r="B4" s="230" t="s">
        <v>656</v>
      </c>
      <c r="C4" s="72"/>
      <c r="D4" s="72"/>
    </row>
    <row r="5" spans="1:5" ht="5.25" customHeight="1"/>
    <row r="6" spans="1:5" ht="24.75" customHeight="1">
      <c r="A6" s="543" t="s">
        <v>643</v>
      </c>
      <c r="B6" s="543"/>
      <c r="C6" s="543"/>
      <c r="D6" s="543"/>
      <c r="E6" s="543"/>
    </row>
    <row r="7" spans="1:5" ht="15.75" customHeight="1">
      <c r="A7" s="543"/>
      <c r="B7" s="543"/>
      <c r="C7" s="543"/>
      <c r="D7" s="543"/>
      <c r="E7" s="543"/>
    </row>
    <row r="8" spans="1:5">
      <c r="C8" s="74" t="s">
        <v>136</v>
      </c>
      <c r="E8" s="74" t="s">
        <v>136</v>
      </c>
    </row>
    <row r="9" spans="1:5" ht="75" customHeight="1">
      <c r="A9" s="75" t="s">
        <v>2</v>
      </c>
      <c r="B9" s="75" t="s">
        <v>0</v>
      </c>
      <c r="C9" s="239" t="s">
        <v>644</v>
      </c>
      <c r="D9" s="169" t="s">
        <v>257</v>
      </c>
      <c r="E9" s="170" t="s">
        <v>264</v>
      </c>
    </row>
    <row r="10" spans="1:5">
      <c r="A10" s="76" t="s">
        <v>4</v>
      </c>
      <c r="B10" s="77" t="s">
        <v>26</v>
      </c>
      <c r="C10" s="256">
        <f>C11+C16+C22+C25+C41</f>
        <v>674600</v>
      </c>
      <c r="D10" s="171" t="e">
        <f>D11+D16+D22+D25</f>
        <v>#REF!</v>
      </c>
      <c r="E10" s="171" t="e">
        <f>E11+E16+E22+E25</f>
        <v>#REF!</v>
      </c>
    </row>
    <row r="11" spans="1:5" s="102" customFormat="1">
      <c r="A11" s="76" t="s">
        <v>5</v>
      </c>
      <c r="B11" s="77" t="s">
        <v>27</v>
      </c>
      <c r="C11" s="256">
        <f t="shared" ref="C11:E12" si="0">C12</f>
        <v>320000</v>
      </c>
      <c r="D11" s="171">
        <f t="shared" si="0"/>
        <v>225000</v>
      </c>
      <c r="E11" s="172">
        <f t="shared" si="0"/>
        <v>230000</v>
      </c>
    </row>
    <row r="12" spans="1:5">
      <c r="A12" s="80" t="s">
        <v>6</v>
      </c>
      <c r="B12" s="79" t="s">
        <v>28</v>
      </c>
      <c r="C12" s="255">
        <f>C13+C14</f>
        <v>320000</v>
      </c>
      <c r="D12" s="173">
        <f t="shared" si="0"/>
        <v>225000</v>
      </c>
      <c r="E12" s="174">
        <f t="shared" si="0"/>
        <v>230000</v>
      </c>
    </row>
    <row r="13" spans="1:5" ht="97.5">
      <c r="A13" s="81" t="s">
        <v>202</v>
      </c>
      <c r="B13" s="79" t="s">
        <v>29</v>
      </c>
      <c r="C13" s="255">
        <v>320000</v>
      </c>
      <c r="D13" s="173">
        <v>225000</v>
      </c>
      <c r="E13" s="174">
        <v>230000</v>
      </c>
    </row>
    <row r="14" spans="1:5" ht="51.75" hidden="1" customHeight="1">
      <c r="A14" s="81" t="s">
        <v>308</v>
      </c>
      <c r="B14" s="79">
        <v>1.01020300100001E+16</v>
      </c>
      <c r="C14" s="255">
        <f>C15</f>
        <v>0</v>
      </c>
      <c r="D14" s="173"/>
      <c r="E14" s="174"/>
    </row>
    <row r="15" spans="1:5" ht="85.5" hidden="1" customHeight="1">
      <c r="A15" s="81" t="s">
        <v>309</v>
      </c>
      <c r="B15" s="79">
        <v>1.01020300130001E+16</v>
      </c>
      <c r="C15" s="255">
        <v>0</v>
      </c>
      <c r="D15" s="173"/>
      <c r="E15" s="174"/>
    </row>
    <row r="16" spans="1:5" ht="47.25">
      <c r="A16" s="78" t="s">
        <v>7</v>
      </c>
      <c r="B16" s="77" t="s">
        <v>76</v>
      </c>
      <c r="C16" s="256">
        <f>C17</f>
        <v>296600</v>
      </c>
      <c r="D16" s="171">
        <f>D17</f>
        <v>240100</v>
      </c>
      <c r="E16" s="172">
        <f>E17</f>
        <v>240099.99999999997</v>
      </c>
    </row>
    <row r="17" spans="1:5" s="102" customFormat="1" ht="36" customHeight="1">
      <c r="A17" s="166" t="s">
        <v>8</v>
      </c>
      <c r="B17" s="77" t="s">
        <v>77</v>
      </c>
      <c r="C17" s="256">
        <f>C18+C19+C20+C21</f>
        <v>296600</v>
      </c>
      <c r="D17" s="171">
        <v>240100</v>
      </c>
      <c r="E17" s="172">
        <f>E18+E19+E20+E21</f>
        <v>240099.99999999997</v>
      </c>
    </row>
    <row r="18" spans="1:5" ht="47.25">
      <c r="A18" s="81" t="s">
        <v>9</v>
      </c>
      <c r="B18" s="79" t="s">
        <v>296</v>
      </c>
      <c r="C18" s="255">
        <v>139280</v>
      </c>
      <c r="D18" s="173">
        <v>90137</v>
      </c>
      <c r="E18" s="174">
        <v>90137</v>
      </c>
    </row>
    <row r="19" spans="1:5" ht="78.75">
      <c r="A19" s="81" t="s">
        <v>10</v>
      </c>
      <c r="B19" s="79" t="s">
        <v>297</v>
      </c>
      <c r="C19" s="255">
        <v>880</v>
      </c>
      <c r="D19" s="173">
        <v>1898.4</v>
      </c>
      <c r="E19" s="174">
        <v>1898.4</v>
      </c>
    </row>
    <row r="20" spans="1:5" ht="68.25" customHeight="1">
      <c r="A20" s="81" t="s">
        <v>11</v>
      </c>
      <c r="B20" s="79" t="s">
        <v>298</v>
      </c>
      <c r="C20" s="255">
        <v>179720</v>
      </c>
      <c r="D20" s="173">
        <v>172508.2</v>
      </c>
      <c r="E20" s="174">
        <v>172508.2</v>
      </c>
    </row>
    <row r="21" spans="1:5" ht="69.75" customHeight="1">
      <c r="A21" s="81" t="s">
        <v>12</v>
      </c>
      <c r="B21" s="79" t="s">
        <v>299</v>
      </c>
      <c r="C21" s="255">
        <v>-23280</v>
      </c>
      <c r="D21" s="173">
        <v>-22443.599999999999</v>
      </c>
      <c r="E21" s="174">
        <v>-24443.599999999999</v>
      </c>
    </row>
    <row r="22" spans="1:5" s="102" customFormat="1" hidden="1">
      <c r="A22" s="76" t="s">
        <v>13</v>
      </c>
      <c r="B22" s="77" t="s">
        <v>34</v>
      </c>
      <c r="C22" s="256">
        <v>0</v>
      </c>
      <c r="D22" s="171">
        <v>0</v>
      </c>
      <c r="E22" s="172">
        <f>E23</f>
        <v>0</v>
      </c>
    </row>
    <row r="23" spans="1:5" hidden="1">
      <c r="A23" s="80" t="s">
        <v>36</v>
      </c>
      <c r="B23" s="79" t="s">
        <v>35</v>
      </c>
      <c r="C23" s="255">
        <v>0</v>
      </c>
      <c r="D23" s="173">
        <v>0</v>
      </c>
      <c r="E23" s="174">
        <v>0</v>
      </c>
    </row>
    <row r="24" spans="1:5" ht="18" hidden="1" customHeight="1">
      <c r="A24" s="81" t="s">
        <v>36</v>
      </c>
      <c r="B24" s="79" t="s">
        <v>37</v>
      </c>
      <c r="C24" s="255">
        <v>0</v>
      </c>
      <c r="D24" s="173">
        <v>0</v>
      </c>
      <c r="E24" s="174">
        <v>0</v>
      </c>
    </row>
    <row r="25" spans="1:5" s="102" customFormat="1">
      <c r="A25" s="76" t="s">
        <v>14</v>
      </c>
      <c r="B25" s="77" t="s">
        <v>39</v>
      </c>
      <c r="C25" s="256">
        <f>C26+C30</f>
        <v>58000</v>
      </c>
      <c r="D25" s="171" t="e">
        <f>D26+D30</f>
        <v>#REF!</v>
      </c>
      <c r="E25" s="171" t="e">
        <f>E26+E30</f>
        <v>#REF!</v>
      </c>
    </row>
    <row r="26" spans="1:5" s="102" customFormat="1">
      <c r="A26" s="166" t="s">
        <v>38</v>
      </c>
      <c r="B26" s="77" t="s">
        <v>40</v>
      </c>
      <c r="C26" s="256">
        <f>C27</f>
        <v>25000</v>
      </c>
      <c r="D26" s="171">
        <f>D27</f>
        <v>22000</v>
      </c>
      <c r="E26" s="172">
        <f>E27</f>
        <v>22000</v>
      </c>
    </row>
    <row r="27" spans="1:5" s="167" customFormat="1" ht="50.25" customHeight="1">
      <c r="A27" s="80" t="s">
        <v>246</v>
      </c>
      <c r="B27" s="79" t="s">
        <v>247</v>
      </c>
      <c r="C27" s="255">
        <f>C28+C29</f>
        <v>25000</v>
      </c>
      <c r="D27" s="173">
        <f>D29+D28</f>
        <v>22000</v>
      </c>
      <c r="E27" s="174">
        <f>E29+E28</f>
        <v>22000</v>
      </c>
    </row>
    <row r="28" spans="1:5" ht="78.75" customHeight="1">
      <c r="A28" s="80" t="s">
        <v>245</v>
      </c>
      <c r="B28" s="79" t="s">
        <v>243</v>
      </c>
      <c r="C28" s="255">
        <v>24000</v>
      </c>
      <c r="D28" s="173">
        <v>21000</v>
      </c>
      <c r="E28" s="174">
        <v>21000</v>
      </c>
    </row>
    <row r="29" spans="1:5" ht="64.5" customHeight="1">
      <c r="A29" s="80" t="s">
        <v>244</v>
      </c>
      <c r="B29" s="79" t="s">
        <v>242</v>
      </c>
      <c r="C29" s="255">
        <v>1000</v>
      </c>
      <c r="D29" s="173">
        <v>1000</v>
      </c>
      <c r="E29" s="174">
        <v>1000</v>
      </c>
    </row>
    <row r="30" spans="1:5" s="102" customFormat="1" ht="22.5" customHeight="1">
      <c r="A30" s="166" t="s">
        <v>43</v>
      </c>
      <c r="B30" s="77" t="s">
        <v>241</v>
      </c>
      <c r="C30" s="256">
        <f>C31+C33</f>
        <v>33000</v>
      </c>
      <c r="D30" s="171" t="e">
        <f>D31+#REF!</f>
        <v>#REF!</v>
      </c>
      <c r="E30" s="172" t="e">
        <f>E31+#REF!</f>
        <v>#REF!</v>
      </c>
    </row>
    <row r="31" spans="1:5" ht="21.75" customHeight="1">
      <c r="A31" s="80" t="s">
        <v>240</v>
      </c>
      <c r="B31" s="79" t="s">
        <v>300</v>
      </c>
      <c r="C31" s="255">
        <f>C32</f>
        <v>25000</v>
      </c>
      <c r="D31" s="173">
        <v>2000</v>
      </c>
      <c r="E31" s="174">
        <v>2000</v>
      </c>
    </row>
    <row r="32" spans="1:5" ht="47.25">
      <c r="A32" s="80" t="s">
        <v>238</v>
      </c>
      <c r="B32" s="79" t="s">
        <v>239</v>
      </c>
      <c r="C32" s="255">
        <v>25000</v>
      </c>
      <c r="D32" s="173">
        <v>2000</v>
      </c>
      <c r="E32" s="174">
        <v>2000</v>
      </c>
    </row>
    <row r="33" spans="1:5" ht="15" customHeight="1">
      <c r="A33" s="82" t="s">
        <v>236</v>
      </c>
      <c r="B33" s="79" t="s">
        <v>237</v>
      </c>
      <c r="C33" s="255">
        <f t="shared" ref="C33:E33" si="1">C34</f>
        <v>8000</v>
      </c>
      <c r="D33" s="173">
        <f t="shared" si="1"/>
        <v>51000</v>
      </c>
      <c r="E33" s="175">
        <f t="shared" si="1"/>
        <v>52000</v>
      </c>
    </row>
    <row r="34" spans="1:5" ht="46.5" customHeight="1">
      <c r="A34" s="82" t="s">
        <v>234</v>
      </c>
      <c r="B34" s="79" t="s">
        <v>235</v>
      </c>
      <c r="C34" s="255">
        <f>C36+C35</f>
        <v>8000</v>
      </c>
      <c r="D34" s="173">
        <f>D36+D35</f>
        <v>51000</v>
      </c>
      <c r="E34" s="175">
        <f>E36+E35</f>
        <v>52000</v>
      </c>
    </row>
    <row r="35" spans="1:5" ht="63">
      <c r="A35" s="83" t="s">
        <v>233</v>
      </c>
      <c r="B35" s="79" t="s">
        <v>307</v>
      </c>
      <c r="C35" s="255">
        <v>1000</v>
      </c>
      <c r="D35" s="173">
        <v>1000</v>
      </c>
      <c r="E35" s="175">
        <v>1000</v>
      </c>
    </row>
    <row r="36" spans="1:5" ht="63.75" customHeight="1">
      <c r="A36" s="83" t="s">
        <v>231</v>
      </c>
      <c r="B36" s="79" t="s">
        <v>230</v>
      </c>
      <c r="C36" s="255">
        <v>7000</v>
      </c>
      <c r="D36" s="173">
        <v>50000</v>
      </c>
      <c r="E36" s="175">
        <v>51000</v>
      </c>
    </row>
    <row r="37" spans="1:5" ht="31.5" hidden="1">
      <c r="A37" s="84" t="s">
        <v>226</v>
      </c>
      <c r="B37" s="88" t="s">
        <v>227</v>
      </c>
      <c r="C37" s="257"/>
      <c r="D37" s="176"/>
      <c r="E37" s="177"/>
    </row>
    <row r="38" spans="1:5" ht="63" hidden="1">
      <c r="A38" s="82" t="s">
        <v>228</v>
      </c>
      <c r="B38" s="85" t="s">
        <v>229</v>
      </c>
      <c r="C38" s="267"/>
      <c r="D38" s="178"/>
      <c r="E38" s="175"/>
    </row>
    <row r="39" spans="1:5" ht="78.75" hidden="1">
      <c r="A39" s="82" t="s">
        <v>66</v>
      </c>
      <c r="B39" s="85" t="s">
        <v>65</v>
      </c>
      <c r="C39" s="267"/>
      <c r="D39" s="178"/>
      <c r="E39" s="175">
        <v>0</v>
      </c>
    </row>
    <row r="40" spans="1:5" ht="32.25" hidden="1" customHeight="1">
      <c r="A40" s="83" t="s">
        <v>57</v>
      </c>
      <c r="B40" s="85" t="s">
        <v>58</v>
      </c>
      <c r="C40" s="267"/>
      <c r="D40" s="178"/>
      <c r="E40" s="175">
        <v>0</v>
      </c>
    </row>
    <row r="41" spans="1:5" ht="111.75" customHeight="1">
      <c r="A41" s="522" t="s">
        <v>60</v>
      </c>
      <c r="B41" s="88" t="s">
        <v>59</v>
      </c>
      <c r="C41" s="257">
        <f>C42</f>
        <v>0</v>
      </c>
      <c r="D41" s="178"/>
      <c r="E41" s="175">
        <v>0</v>
      </c>
    </row>
    <row r="42" spans="1:5" ht="99" customHeight="1">
      <c r="A42" s="86" t="s">
        <v>63</v>
      </c>
      <c r="B42" s="85" t="s">
        <v>61</v>
      </c>
      <c r="C42" s="267">
        <f>C43</f>
        <v>0</v>
      </c>
      <c r="D42" s="178"/>
      <c r="E42" s="175">
        <v>0</v>
      </c>
    </row>
    <row r="43" spans="1:5" ht="94.5" customHeight="1">
      <c r="A43" s="86" t="s">
        <v>64</v>
      </c>
      <c r="B43" s="85" t="s">
        <v>62</v>
      </c>
      <c r="C43" s="267"/>
      <c r="D43" s="178"/>
      <c r="E43" s="175">
        <v>0</v>
      </c>
    </row>
    <row r="44" spans="1:5">
      <c r="A44" s="87" t="s">
        <v>17</v>
      </c>
      <c r="B44" s="88" t="s">
        <v>68</v>
      </c>
      <c r="C44" s="257">
        <f>C45</f>
        <v>5056300</v>
      </c>
      <c r="D44" s="176" t="e">
        <f>D45</f>
        <v>#REF!</v>
      </c>
      <c r="E44" s="177" t="e">
        <f>E45</f>
        <v>#REF!</v>
      </c>
    </row>
    <row r="45" spans="1:5" ht="47.25">
      <c r="A45" s="84" t="s">
        <v>18</v>
      </c>
      <c r="B45" s="85" t="s">
        <v>69</v>
      </c>
      <c r="C45" s="267">
        <f>C58+C53+C46+C50</f>
        <v>5056300</v>
      </c>
      <c r="D45" s="178" t="e">
        <f>#REF!+D50+D53</f>
        <v>#REF!</v>
      </c>
      <c r="E45" s="175" t="e">
        <f>#REF!+E50+E53</f>
        <v>#REF!</v>
      </c>
    </row>
    <row r="46" spans="1:5" ht="15.75" customHeight="1">
      <c r="A46" s="97" t="s">
        <v>305</v>
      </c>
      <c r="B46" s="88" t="s">
        <v>628</v>
      </c>
      <c r="C46" s="257">
        <f>C47</f>
        <v>4718300</v>
      </c>
      <c r="D46" s="178"/>
      <c r="E46" s="175"/>
    </row>
    <row r="47" spans="1:5" ht="15.75" customHeight="1">
      <c r="A47" s="97" t="s">
        <v>20</v>
      </c>
      <c r="B47" s="88" t="s">
        <v>628</v>
      </c>
      <c r="C47" s="267">
        <f>C48+C49</f>
        <v>4718300</v>
      </c>
      <c r="D47" s="178"/>
      <c r="E47" s="175"/>
    </row>
    <row r="48" spans="1:5" ht="31.5">
      <c r="A48" s="90" t="s">
        <v>67</v>
      </c>
      <c r="B48" s="85" t="s">
        <v>614</v>
      </c>
      <c r="C48" s="267">
        <v>0</v>
      </c>
      <c r="D48" s="178">
        <v>0</v>
      </c>
      <c r="E48" s="175">
        <v>0</v>
      </c>
    </row>
    <row r="49" spans="1:5" ht="38.25" customHeight="1">
      <c r="A49" s="91" t="s">
        <v>256</v>
      </c>
      <c r="B49" s="85" t="s">
        <v>614</v>
      </c>
      <c r="C49" s="267">
        <v>4718300</v>
      </c>
      <c r="D49" s="178">
        <v>1421400</v>
      </c>
      <c r="E49" s="175">
        <v>1381300</v>
      </c>
    </row>
    <row r="50" spans="1:5" s="102" customFormat="1" ht="36" customHeight="1">
      <c r="A50" s="164" t="s">
        <v>312</v>
      </c>
      <c r="B50" s="165">
        <v>2.02200000000001E+16</v>
      </c>
      <c r="C50" s="257">
        <f>C51</f>
        <v>200000</v>
      </c>
      <c r="D50" s="176">
        <f>D51</f>
        <v>509900</v>
      </c>
      <c r="E50" s="177">
        <f>E51</f>
        <v>548900</v>
      </c>
    </row>
    <row r="51" spans="1:5" ht="26.25" customHeight="1">
      <c r="A51" s="89" t="s">
        <v>141</v>
      </c>
      <c r="B51" s="93">
        <v>2.02299990000001E+16</v>
      </c>
      <c r="C51" s="267">
        <f>C52</f>
        <v>200000</v>
      </c>
      <c r="D51" s="178">
        <v>509900</v>
      </c>
      <c r="E51" s="175">
        <v>548900</v>
      </c>
    </row>
    <row r="52" spans="1:5" ht="30.75" customHeight="1">
      <c r="A52" s="89" t="s">
        <v>313</v>
      </c>
      <c r="B52" s="93">
        <v>2.02299991000001E+16</v>
      </c>
      <c r="C52" s="267">
        <v>200000</v>
      </c>
      <c r="D52" s="178">
        <v>509900</v>
      </c>
      <c r="E52" s="175">
        <v>548900</v>
      </c>
    </row>
    <row r="53" spans="1:5" s="102" customFormat="1" ht="31.5">
      <c r="A53" s="164" t="s">
        <v>306</v>
      </c>
      <c r="B53" s="88" t="s">
        <v>615</v>
      </c>
      <c r="C53" s="257">
        <f>C56+C54</f>
        <v>138000</v>
      </c>
      <c r="D53" s="176" t="e">
        <f>D56+#REF!</f>
        <v>#REF!</v>
      </c>
      <c r="E53" s="177" t="e">
        <f>E56+#REF!</f>
        <v>#REF!</v>
      </c>
    </row>
    <row r="54" spans="1:5" ht="47.25">
      <c r="A54" s="96" t="s">
        <v>193</v>
      </c>
      <c r="B54" s="93" t="s">
        <v>618</v>
      </c>
      <c r="C54" s="267">
        <f>C55</f>
        <v>700</v>
      </c>
      <c r="D54" s="178">
        <v>600</v>
      </c>
      <c r="E54" s="175">
        <v>600</v>
      </c>
    </row>
    <row r="55" spans="1:5" ht="47.25">
      <c r="A55" s="96" t="s">
        <v>195</v>
      </c>
      <c r="B55" s="93" t="s">
        <v>619</v>
      </c>
      <c r="C55" s="267">
        <v>700</v>
      </c>
      <c r="D55" s="178">
        <v>600</v>
      </c>
      <c r="E55" s="175">
        <v>600</v>
      </c>
    </row>
    <row r="56" spans="1:5" ht="47.25">
      <c r="A56" s="95" t="s">
        <v>140</v>
      </c>
      <c r="B56" s="93" t="s">
        <v>616</v>
      </c>
      <c r="C56" s="267">
        <f>C57</f>
        <v>137300</v>
      </c>
      <c r="D56" s="178">
        <f>D57</f>
        <v>35100</v>
      </c>
      <c r="E56" s="175">
        <f>E57</f>
        <v>35100</v>
      </c>
    </row>
    <row r="57" spans="1:5" ht="47.25">
      <c r="A57" s="94" t="s">
        <v>143</v>
      </c>
      <c r="B57" s="93" t="s">
        <v>617</v>
      </c>
      <c r="C57" s="267">
        <v>137300</v>
      </c>
      <c r="D57" s="178">
        <v>35100</v>
      </c>
      <c r="E57" s="175">
        <v>35100</v>
      </c>
    </row>
    <row r="58" spans="1:5" s="102" customFormat="1">
      <c r="A58" s="164" t="s">
        <v>23</v>
      </c>
      <c r="B58" s="165" t="s">
        <v>620</v>
      </c>
      <c r="C58" s="257">
        <f>C59</f>
        <v>0</v>
      </c>
      <c r="D58" s="176">
        <f>D59</f>
        <v>509900</v>
      </c>
      <c r="E58" s="177">
        <f>E59</f>
        <v>548900</v>
      </c>
    </row>
    <row r="59" spans="1:5" ht="31.5">
      <c r="A59" s="89" t="s">
        <v>303</v>
      </c>
      <c r="B59" s="93" t="s">
        <v>621</v>
      </c>
      <c r="C59" s="267">
        <f>C60</f>
        <v>0</v>
      </c>
      <c r="D59" s="178">
        <v>509900</v>
      </c>
      <c r="E59" s="175">
        <v>548900</v>
      </c>
    </row>
    <row r="60" spans="1:5" ht="31.5">
      <c r="A60" s="89" t="s">
        <v>304</v>
      </c>
      <c r="B60" s="93" t="s">
        <v>622</v>
      </c>
      <c r="C60" s="267">
        <v>0</v>
      </c>
      <c r="D60" s="178">
        <v>509900</v>
      </c>
      <c r="E60" s="175">
        <v>548900</v>
      </c>
    </row>
    <row r="61" spans="1:5">
      <c r="A61" s="97" t="s">
        <v>24</v>
      </c>
      <c r="B61" s="88"/>
      <c r="C61" s="257">
        <f>C10+C44</f>
        <v>5730900</v>
      </c>
      <c r="D61" s="176" t="e">
        <f>D10+D44</f>
        <v>#REF!</v>
      </c>
      <c r="E61" s="176" t="e">
        <f>E10+E44</f>
        <v>#REF!</v>
      </c>
    </row>
    <row r="64" spans="1:5">
      <c r="E64" s="98"/>
    </row>
    <row r="65" spans="1:7" ht="37.5">
      <c r="A65" s="99" t="s">
        <v>199</v>
      </c>
      <c r="B65" s="544" t="s">
        <v>200</v>
      </c>
      <c r="C65" s="544"/>
      <c r="D65" s="544"/>
      <c r="E65" s="544"/>
      <c r="G65" s="222"/>
    </row>
  </sheetData>
  <mergeCells count="4">
    <mergeCell ref="A6:E7"/>
    <mergeCell ref="B65:E65"/>
    <mergeCell ref="B2:C2"/>
    <mergeCell ref="A3:C3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4" customWidth="1"/>
    <col min="2" max="2" width="14.7109375" style="104" customWidth="1"/>
    <col min="3" max="3" width="12.85546875" style="104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5" bestFit="1" customWidth="1"/>
    <col min="8" max="9" width="15.42578125" style="105" bestFit="1" customWidth="1"/>
    <col min="10" max="16384" width="9.140625" style="105"/>
  </cols>
  <sheetData>
    <row r="1" spans="1:9">
      <c r="D1" s="18" t="s">
        <v>151</v>
      </c>
    </row>
    <row r="2" spans="1:9">
      <c r="D2" s="18" t="s">
        <v>118</v>
      </c>
    </row>
    <row r="3" spans="1:9">
      <c r="D3" s="5" t="s">
        <v>201</v>
      </c>
    </row>
    <row r="4" spans="1:9">
      <c r="D4" s="18" t="s">
        <v>220</v>
      </c>
    </row>
    <row r="6" spans="1:9" ht="15.75" customHeight="1">
      <c r="A6" s="573" t="s">
        <v>115</v>
      </c>
      <c r="B6" s="573"/>
      <c r="C6" s="573"/>
      <c r="D6" s="573"/>
      <c r="E6" s="573"/>
      <c r="F6" s="573"/>
    </row>
    <row r="7" spans="1:9" ht="32.25" customHeight="1">
      <c r="A7" s="573" t="s">
        <v>157</v>
      </c>
      <c r="B7" s="573"/>
      <c r="C7" s="573"/>
      <c r="D7" s="573"/>
      <c r="E7" s="573"/>
      <c r="F7" s="573"/>
    </row>
    <row r="8" spans="1:9" ht="15.75" customHeight="1">
      <c r="A8" s="573" t="s">
        <v>250</v>
      </c>
      <c r="B8" s="573"/>
      <c r="C8" s="573"/>
      <c r="D8" s="573"/>
      <c r="E8" s="573"/>
      <c r="F8" s="573"/>
    </row>
    <row r="9" spans="1:9">
      <c r="A9" s="106"/>
    </row>
    <row r="10" spans="1:9">
      <c r="A10" s="107" t="s">
        <v>81</v>
      </c>
      <c r="B10" s="107" t="s">
        <v>81</v>
      </c>
      <c r="C10" s="107" t="s">
        <v>81</v>
      </c>
      <c r="D10" s="108" t="s">
        <v>81</v>
      </c>
      <c r="E10" s="107"/>
      <c r="F10" s="107" t="s">
        <v>144</v>
      </c>
    </row>
    <row r="11" spans="1:9">
      <c r="A11" s="574" t="s">
        <v>82</v>
      </c>
      <c r="B11" s="574" t="s">
        <v>116</v>
      </c>
      <c r="C11" s="574" t="s">
        <v>117</v>
      </c>
      <c r="D11" s="575" t="s">
        <v>83</v>
      </c>
      <c r="E11" s="574" t="s">
        <v>3</v>
      </c>
      <c r="F11" s="574"/>
    </row>
    <row r="12" spans="1:9">
      <c r="A12" s="574"/>
      <c r="B12" s="574"/>
      <c r="C12" s="574"/>
      <c r="D12" s="575"/>
      <c r="E12" s="158" t="s">
        <v>198</v>
      </c>
      <c r="F12" s="158" t="s">
        <v>225</v>
      </c>
    </row>
    <row r="13" spans="1:9" ht="63">
      <c r="A13" s="28" t="s">
        <v>145</v>
      </c>
      <c r="B13" s="120">
        <v>6035118</v>
      </c>
      <c r="C13" s="120"/>
      <c r="D13" s="121"/>
      <c r="E13" s="122">
        <f>E15+E17</f>
        <v>39700</v>
      </c>
      <c r="F13" s="122">
        <f>F15+F17</f>
        <v>39800</v>
      </c>
      <c r="G13" s="110"/>
      <c r="H13" s="123"/>
      <c r="I13" s="123"/>
    </row>
    <row r="14" spans="1:9" ht="31.5" customHeight="1">
      <c r="A14" s="45" t="s">
        <v>119</v>
      </c>
      <c r="B14" s="44">
        <v>6035118</v>
      </c>
      <c r="C14" s="44">
        <v>121</v>
      </c>
      <c r="D14" s="124"/>
      <c r="E14" s="125">
        <f>E15</f>
        <v>37000</v>
      </c>
      <c r="F14" s="125">
        <f>F15</f>
        <v>37000</v>
      </c>
      <c r="G14" s="110"/>
      <c r="H14" s="126"/>
      <c r="I14" s="126"/>
    </row>
    <row r="15" spans="1:9">
      <c r="A15" s="45" t="s">
        <v>147</v>
      </c>
      <c r="B15" s="44">
        <v>6035118</v>
      </c>
      <c r="C15" s="44">
        <v>121</v>
      </c>
      <c r="D15" s="124" t="s">
        <v>146</v>
      </c>
      <c r="E15" s="125">
        <v>37000</v>
      </c>
      <c r="F15" s="125">
        <v>37000</v>
      </c>
      <c r="G15" s="110"/>
      <c r="H15" s="123"/>
      <c r="I15" s="123"/>
    </row>
    <row r="16" spans="1:9" ht="47.25">
      <c r="A16" s="45" t="s">
        <v>120</v>
      </c>
      <c r="B16" s="44">
        <v>6035118</v>
      </c>
      <c r="C16" s="44">
        <v>244</v>
      </c>
      <c r="D16" s="124"/>
      <c r="E16" s="27">
        <v>2200</v>
      </c>
      <c r="F16" s="27">
        <f>F17</f>
        <v>2800</v>
      </c>
      <c r="G16" s="110"/>
      <c r="H16" s="123"/>
      <c r="I16" s="123"/>
    </row>
    <row r="17" spans="1:9">
      <c r="A17" s="45" t="s">
        <v>147</v>
      </c>
      <c r="B17" s="44">
        <v>6035118</v>
      </c>
      <c r="C17" s="44">
        <v>244</v>
      </c>
      <c r="D17" s="124" t="s">
        <v>146</v>
      </c>
      <c r="E17" s="27">
        <v>2700</v>
      </c>
      <c r="F17" s="27">
        <v>2800</v>
      </c>
      <c r="G17" s="110"/>
      <c r="H17" s="123"/>
      <c r="I17" s="123"/>
    </row>
    <row r="18" spans="1:9" ht="31.5">
      <c r="A18" s="70" t="s">
        <v>129</v>
      </c>
      <c r="B18" s="127">
        <v>7707001</v>
      </c>
      <c r="C18" s="127"/>
      <c r="D18" s="128"/>
      <c r="E18" s="122">
        <f>E19</f>
        <v>3000</v>
      </c>
      <c r="F18" s="122">
        <f>F19</f>
        <v>3000</v>
      </c>
      <c r="G18" s="110"/>
      <c r="H18" s="123"/>
      <c r="I18" s="123"/>
    </row>
    <row r="19" spans="1:9">
      <c r="A19" s="45" t="s">
        <v>130</v>
      </c>
      <c r="B19" s="46">
        <v>7707001</v>
      </c>
      <c r="C19" s="46">
        <v>870</v>
      </c>
      <c r="D19" s="129"/>
      <c r="E19" s="125">
        <f>E20</f>
        <v>3000</v>
      </c>
      <c r="F19" s="125">
        <f>F20</f>
        <v>3000</v>
      </c>
      <c r="G19" s="110"/>
      <c r="H19" s="123"/>
      <c r="I19" s="123"/>
    </row>
    <row r="20" spans="1:9">
      <c r="A20" s="45" t="s">
        <v>92</v>
      </c>
      <c r="B20" s="46">
        <v>7707001</v>
      </c>
      <c r="C20" s="46">
        <v>870</v>
      </c>
      <c r="D20" s="129" t="s">
        <v>93</v>
      </c>
      <c r="E20" s="125">
        <v>3000</v>
      </c>
      <c r="F20" s="125">
        <v>3000</v>
      </c>
      <c r="G20" s="110"/>
      <c r="H20" s="123"/>
      <c r="I20" s="123"/>
    </row>
    <row r="21" spans="1:9">
      <c r="A21" s="70" t="s">
        <v>121</v>
      </c>
      <c r="B21" s="127">
        <v>7707003</v>
      </c>
      <c r="C21" s="127"/>
      <c r="D21" s="128"/>
      <c r="E21" s="122">
        <f>E22+E24</f>
        <v>262000</v>
      </c>
      <c r="F21" s="122">
        <f>F22+F24</f>
        <v>263000</v>
      </c>
      <c r="G21" s="110"/>
      <c r="H21" s="126"/>
      <c r="I21" s="126"/>
    </row>
    <row r="22" spans="1:9" ht="34.5" customHeight="1">
      <c r="A22" s="45" t="s">
        <v>119</v>
      </c>
      <c r="B22" s="46">
        <v>7707003</v>
      </c>
      <c r="C22" s="46">
        <v>121</v>
      </c>
      <c r="D22" s="129"/>
      <c r="E22" s="125">
        <f>E23</f>
        <v>260000</v>
      </c>
      <c r="F22" s="125">
        <f>F23</f>
        <v>260000</v>
      </c>
      <c r="G22" s="110"/>
      <c r="H22" s="123"/>
      <c r="I22" s="123"/>
    </row>
    <row r="23" spans="1:9" ht="47.25">
      <c r="A23" s="45" t="s">
        <v>122</v>
      </c>
      <c r="B23" s="46">
        <v>7707003</v>
      </c>
      <c r="C23" s="46">
        <v>121</v>
      </c>
      <c r="D23" s="129" t="s">
        <v>87</v>
      </c>
      <c r="E23" s="125">
        <v>260000</v>
      </c>
      <c r="F23" s="125">
        <v>260000</v>
      </c>
      <c r="G23" s="110"/>
      <c r="H23" s="123"/>
      <c r="I23" s="123"/>
    </row>
    <row r="24" spans="1:9" ht="63">
      <c r="A24" s="45" t="s">
        <v>88</v>
      </c>
      <c r="B24" s="46">
        <v>7707003</v>
      </c>
      <c r="C24" s="46">
        <v>122</v>
      </c>
      <c r="D24" s="129" t="s">
        <v>87</v>
      </c>
      <c r="E24" s="125">
        <v>2000</v>
      </c>
      <c r="F24" s="125">
        <v>3000</v>
      </c>
      <c r="G24" s="110"/>
      <c r="H24" s="123"/>
      <c r="I24" s="123"/>
    </row>
    <row r="25" spans="1:9">
      <c r="A25" s="70" t="s">
        <v>123</v>
      </c>
      <c r="B25" s="127">
        <v>7707004</v>
      </c>
      <c r="C25" s="127"/>
      <c r="D25" s="128"/>
      <c r="E25" s="122">
        <f>E26+E29+E31+E33+E36</f>
        <v>1599100</v>
      </c>
      <c r="F25" s="122">
        <f>F26+F29+F31+F33+F36</f>
        <v>1646000</v>
      </c>
      <c r="G25" s="110"/>
      <c r="H25" s="110"/>
      <c r="I25" s="110"/>
    </row>
    <row r="26" spans="1:9" ht="57.75" customHeight="1">
      <c r="A26" s="45" t="s">
        <v>119</v>
      </c>
      <c r="B26" s="46">
        <v>7707004</v>
      </c>
      <c r="C26" s="46">
        <v>121</v>
      </c>
      <c r="D26" s="129"/>
      <c r="E26" s="125">
        <f>E27+E28</f>
        <v>1380000</v>
      </c>
      <c r="F26" s="125">
        <f>F27+F28</f>
        <v>1380000</v>
      </c>
      <c r="G26" s="110"/>
      <c r="H26" s="126"/>
      <c r="I26" s="126"/>
    </row>
    <row r="27" spans="1:9" ht="63">
      <c r="A27" s="45" t="s">
        <v>88</v>
      </c>
      <c r="B27" s="46">
        <v>7707004</v>
      </c>
      <c r="C27" s="46">
        <v>121</v>
      </c>
      <c r="D27" s="129" t="s">
        <v>89</v>
      </c>
      <c r="E27" s="125">
        <v>1380000</v>
      </c>
      <c r="F27" s="125">
        <v>1380000</v>
      </c>
    </row>
    <row r="28" spans="1:9">
      <c r="A28" s="43" t="s">
        <v>98</v>
      </c>
      <c r="B28" s="46">
        <v>7707004</v>
      </c>
      <c r="C28" s="46">
        <v>121</v>
      </c>
      <c r="D28" s="129" t="s">
        <v>99</v>
      </c>
      <c r="E28" s="125"/>
      <c r="F28" s="125"/>
    </row>
    <row r="29" spans="1:9" ht="35.25" customHeight="1">
      <c r="A29" s="45" t="s">
        <v>124</v>
      </c>
      <c r="B29" s="46">
        <v>7707004</v>
      </c>
      <c r="C29" s="46">
        <v>122</v>
      </c>
      <c r="D29" s="129"/>
      <c r="E29" s="125">
        <f>E30</f>
        <v>2000</v>
      </c>
      <c r="F29" s="125">
        <f>F30</f>
        <v>3000</v>
      </c>
    </row>
    <row r="30" spans="1:9" ht="63">
      <c r="A30" s="45" t="s">
        <v>88</v>
      </c>
      <c r="B30" s="46">
        <v>7707004</v>
      </c>
      <c r="C30" s="46">
        <v>122</v>
      </c>
      <c r="D30" s="129" t="s">
        <v>89</v>
      </c>
      <c r="E30" s="125">
        <v>2000</v>
      </c>
      <c r="F30" s="125">
        <v>3000</v>
      </c>
    </row>
    <row r="31" spans="1:9" ht="31.5">
      <c r="A31" s="45" t="s">
        <v>125</v>
      </c>
      <c r="B31" s="46">
        <v>7707004</v>
      </c>
      <c r="C31" s="46">
        <v>242</v>
      </c>
      <c r="D31" s="129"/>
      <c r="E31" s="125">
        <f>E32</f>
        <v>67800</v>
      </c>
      <c r="F31" s="125">
        <f>F32</f>
        <v>111700</v>
      </c>
    </row>
    <row r="32" spans="1:9" ht="63">
      <c r="A32" s="45" t="s">
        <v>88</v>
      </c>
      <c r="B32" s="46">
        <v>7707004</v>
      </c>
      <c r="C32" s="46">
        <v>242</v>
      </c>
      <c r="D32" s="129" t="s">
        <v>89</v>
      </c>
      <c r="E32" s="125">
        <v>67800</v>
      </c>
      <c r="F32" s="125">
        <v>111700</v>
      </c>
    </row>
    <row r="33" spans="1:6" ht="47.25">
      <c r="A33" s="45" t="s">
        <v>120</v>
      </c>
      <c r="B33" s="46">
        <v>7707004</v>
      </c>
      <c r="C33" s="46">
        <v>244</v>
      </c>
      <c r="D33" s="129"/>
      <c r="E33" s="125">
        <f>E34+E35</f>
        <v>147300</v>
      </c>
      <c r="F33" s="125">
        <f>F34+F35</f>
        <v>149300</v>
      </c>
    </row>
    <row r="34" spans="1:6" ht="63">
      <c r="A34" s="45" t="s">
        <v>88</v>
      </c>
      <c r="B34" s="46">
        <v>7707004</v>
      </c>
      <c r="C34" s="46">
        <v>244</v>
      </c>
      <c r="D34" s="129" t="s">
        <v>89</v>
      </c>
      <c r="E34" s="125">
        <v>137300</v>
      </c>
      <c r="F34" s="125">
        <v>139300</v>
      </c>
    </row>
    <row r="35" spans="1:6" ht="47.25">
      <c r="A35" s="45" t="s">
        <v>120</v>
      </c>
      <c r="B35" s="46">
        <v>7707004</v>
      </c>
      <c r="C35" s="46">
        <v>244</v>
      </c>
      <c r="D35" s="129" t="s">
        <v>97</v>
      </c>
      <c r="E35" s="125">
        <v>10000</v>
      </c>
      <c r="F35" s="125">
        <v>10000</v>
      </c>
    </row>
    <row r="36" spans="1:6">
      <c r="A36" s="45" t="s">
        <v>127</v>
      </c>
      <c r="B36" s="46">
        <v>7707004</v>
      </c>
      <c r="C36" s="46">
        <v>852</v>
      </c>
      <c r="D36" s="129"/>
      <c r="E36" s="125">
        <f>E37</f>
        <v>2000</v>
      </c>
      <c r="F36" s="125">
        <f>F37</f>
        <v>2000</v>
      </c>
    </row>
    <row r="37" spans="1:6" ht="63">
      <c r="A37" s="45" t="s">
        <v>88</v>
      </c>
      <c r="B37" s="46">
        <v>7707004</v>
      </c>
      <c r="C37" s="46">
        <v>852</v>
      </c>
      <c r="D37" s="129" t="s">
        <v>89</v>
      </c>
      <c r="E37" s="125">
        <v>2000</v>
      </c>
      <c r="F37" s="125">
        <v>2000</v>
      </c>
    </row>
    <row r="38" spans="1:6" ht="31.5">
      <c r="A38" s="70" t="s">
        <v>126</v>
      </c>
      <c r="B38" s="127">
        <v>7707013</v>
      </c>
      <c r="C38" s="127"/>
      <c r="D38" s="128"/>
      <c r="E38" s="122">
        <f>E39</f>
        <v>9000</v>
      </c>
      <c r="F38" s="122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29"/>
      <c r="E39" s="125">
        <f>E40</f>
        <v>9000</v>
      </c>
      <c r="F39" s="125">
        <f>F40</f>
        <v>9000</v>
      </c>
    </row>
    <row r="40" spans="1:6" ht="47.25">
      <c r="A40" s="45" t="s">
        <v>90</v>
      </c>
      <c r="B40" s="46">
        <v>7707013</v>
      </c>
      <c r="C40" s="46">
        <v>540</v>
      </c>
      <c r="D40" s="129" t="s">
        <v>91</v>
      </c>
      <c r="E40" s="125">
        <v>9000</v>
      </c>
      <c r="F40" s="125">
        <v>9000</v>
      </c>
    </row>
    <row r="41" spans="1:6" ht="47.25">
      <c r="A41" s="34" t="s">
        <v>192</v>
      </c>
      <c r="B41" s="36">
        <v>7707801</v>
      </c>
      <c r="C41" s="127"/>
      <c r="D41" s="128"/>
      <c r="E41" s="122">
        <f>E42+E44+E46+E48</f>
        <v>208000</v>
      </c>
      <c r="F41" s="122">
        <f>F42+F44+F46+F48</f>
        <v>208000</v>
      </c>
    </row>
    <row r="42" spans="1:6" ht="31.5">
      <c r="A42" s="45" t="s">
        <v>128</v>
      </c>
      <c r="B42" s="38">
        <v>7707801</v>
      </c>
      <c r="C42" s="46">
        <v>111</v>
      </c>
      <c r="D42" s="129"/>
      <c r="E42" s="125">
        <f>E43</f>
        <v>195000</v>
      </c>
      <c r="F42" s="125">
        <f>F43</f>
        <v>195000</v>
      </c>
    </row>
    <row r="43" spans="1:6">
      <c r="A43" s="45" t="s">
        <v>110</v>
      </c>
      <c r="B43" s="38">
        <v>7707801</v>
      </c>
      <c r="C43" s="46">
        <v>111</v>
      </c>
      <c r="D43" s="129" t="s">
        <v>111</v>
      </c>
      <c r="E43" s="125">
        <v>195000</v>
      </c>
      <c r="F43" s="125">
        <v>195000</v>
      </c>
    </row>
    <row r="44" spans="1:6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3">
        <v>1000</v>
      </c>
    </row>
    <row r="45" spans="1:6">
      <c r="A45" s="45" t="s">
        <v>110</v>
      </c>
      <c r="B45" s="38">
        <v>7707801</v>
      </c>
      <c r="C45" s="46">
        <v>242</v>
      </c>
      <c r="D45" s="129" t="s">
        <v>111</v>
      </c>
      <c r="E45" s="125"/>
      <c r="F45" s="125"/>
    </row>
    <row r="46" spans="1:6" ht="47.25">
      <c r="A46" s="45" t="s">
        <v>120</v>
      </c>
      <c r="B46" s="38">
        <v>7707801</v>
      </c>
      <c r="C46" s="46">
        <v>244</v>
      </c>
      <c r="D46" s="129"/>
      <c r="E46" s="125">
        <f>E47</f>
        <v>12000</v>
      </c>
      <c r="F46" s="125">
        <f>F47</f>
        <v>12000</v>
      </c>
    </row>
    <row r="47" spans="1:6">
      <c r="A47" s="45" t="s">
        <v>110</v>
      </c>
      <c r="B47" s="38">
        <v>7707801</v>
      </c>
      <c r="C47" s="46">
        <v>244</v>
      </c>
      <c r="D47" s="129" t="s">
        <v>111</v>
      </c>
      <c r="E47" s="125">
        <v>12000</v>
      </c>
      <c r="F47" s="125">
        <v>12000</v>
      </c>
    </row>
    <row r="48" spans="1:6">
      <c r="A48" s="45" t="s">
        <v>127</v>
      </c>
      <c r="B48" s="38">
        <v>7707801</v>
      </c>
      <c r="C48" s="46">
        <v>852</v>
      </c>
      <c r="D48" s="129"/>
      <c r="E48" s="125">
        <f>E49</f>
        <v>0</v>
      </c>
      <c r="F48" s="125">
        <f>F49</f>
        <v>0</v>
      </c>
    </row>
    <row r="49" spans="1:6">
      <c r="A49" s="45" t="s">
        <v>110</v>
      </c>
      <c r="B49" s="38">
        <v>7707801</v>
      </c>
      <c r="C49" s="46">
        <v>852</v>
      </c>
      <c r="D49" s="129" t="s">
        <v>111</v>
      </c>
      <c r="E49" s="125"/>
      <c r="F49" s="125"/>
    </row>
    <row r="50" spans="1:6" ht="47.25">
      <c r="A50" s="34" t="s">
        <v>190</v>
      </c>
      <c r="B50" s="36">
        <v>7707802</v>
      </c>
      <c r="C50" s="46"/>
      <c r="D50" s="129"/>
      <c r="E50" s="122">
        <f>E51+E54</f>
        <v>132000</v>
      </c>
      <c r="F50" s="122">
        <f>F51+F54</f>
        <v>132000</v>
      </c>
    </row>
    <row r="51" spans="1:6" ht="31.5">
      <c r="A51" s="31" t="s">
        <v>128</v>
      </c>
      <c r="B51" s="36">
        <v>7707802</v>
      </c>
      <c r="C51" s="46">
        <v>111</v>
      </c>
      <c r="D51" s="129"/>
      <c r="E51" s="125">
        <f>E52</f>
        <v>130000</v>
      </c>
      <c r="F51" s="125">
        <f>F52</f>
        <v>130000</v>
      </c>
    </row>
    <row r="52" spans="1:6">
      <c r="A52" s="31" t="s">
        <v>191</v>
      </c>
      <c r="B52" s="36">
        <v>7707802</v>
      </c>
      <c r="C52" s="46">
        <v>111</v>
      </c>
      <c r="D52" s="129" t="s">
        <v>111</v>
      </c>
      <c r="E52" s="125">
        <v>130000</v>
      </c>
      <c r="F52" s="125">
        <v>130000</v>
      </c>
    </row>
    <row r="53" spans="1:6" ht="47.25">
      <c r="A53" s="31" t="s">
        <v>120</v>
      </c>
      <c r="B53" s="36">
        <v>7707802</v>
      </c>
      <c r="C53" s="46">
        <v>244</v>
      </c>
      <c r="D53" s="129"/>
      <c r="E53" s="125">
        <f>E54</f>
        <v>2000</v>
      </c>
      <c r="F53" s="125">
        <f>F54</f>
        <v>2000</v>
      </c>
    </row>
    <row r="54" spans="1:6">
      <c r="A54" s="31" t="s">
        <v>191</v>
      </c>
      <c r="B54" s="36">
        <v>7707802</v>
      </c>
      <c r="C54" s="46">
        <v>244</v>
      </c>
      <c r="D54" s="129" t="s">
        <v>111</v>
      </c>
      <c r="E54" s="125">
        <v>2000</v>
      </c>
      <c r="F54" s="125">
        <v>2000</v>
      </c>
    </row>
    <row r="55" spans="1:6" ht="47.25">
      <c r="A55" s="70" t="s">
        <v>131</v>
      </c>
      <c r="B55" s="127">
        <v>7707032</v>
      </c>
      <c r="C55" s="127"/>
      <c r="D55" s="128"/>
      <c r="E55" s="122">
        <f>E56</f>
        <v>21000</v>
      </c>
      <c r="F55" s="122">
        <f>F56</f>
        <v>48000</v>
      </c>
    </row>
    <row r="56" spans="1:6" ht="47.25">
      <c r="A56" s="45" t="s">
        <v>120</v>
      </c>
      <c r="B56" s="46">
        <v>7707032</v>
      </c>
      <c r="C56" s="46">
        <v>244</v>
      </c>
      <c r="D56" s="129"/>
      <c r="E56" s="125">
        <f>E57</f>
        <v>21000</v>
      </c>
      <c r="F56" s="125">
        <f>F57</f>
        <v>48000</v>
      </c>
    </row>
    <row r="57" spans="1:6" ht="47.25">
      <c r="A57" s="45" t="s">
        <v>96</v>
      </c>
      <c r="B57" s="46">
        <v>7707032</v>
      </c>
      <c r="C57" s="46">
        <v>244</v>
      </c>
      <c r="D57" s="129" t="s">
        <v>99</v>
      </c>
      <c r="E57" s="125">
        <v>21000</v>
      </c>
      <c r="F57" s="125">
        <v>48000</v>
      </c>
    </row>
    <row r="58" spans="1:6" ht="47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>
      <c r="A61" s="70" t="s">
        <v>132</v>
      </c>
      <c r="B61" s="127">
        <v>7707501</v>
      </c>
      <c r="C61" s="127"/>
      <c r="D61" s="128"/>
      <c r="E61" s="122">
        <f>E62</f>
        <v>5000</v>
      </c>
      <c r="F61" s="122">
        <f>F62</f>
        <v>5000</v>
      </c>
    </row>
    <row r="62" spans="1:6" ht="47.25">
      <c r="A62" s="45" t="s">
        <v>120</v>
      </c>
      <c r="B62" s="46">
        <v>7707501</v>
      </c>
      <c r="C62" s="46">
        <v>244</v>
      </c>
      <c r="D62" s="129"/>
      <c r="E62" s="125">
        <f>E63</f>
        <v>5000</v>
      </c>
      <c r="F62" s="125">
        <f>F63</f>
        <v>5000</v>
      </c>
    </row>
    <row r="63" spans="1:6">
      <c r="A63" s="45" t="s">
        <v>113</v>
      </c>
      <c r="B63" s="46">
        <v>7707501</v>
      </c>
      <c r="C63" s="46">
        <v>244</v>
      </c>
      <c r="D63" s="129" t="s">
        <v>114</v>
      </c>
      <c r="E63" s="125">
        <v>5000</v>
      </c>
      <c r="F63" s="125">
        <v>5000</v>
      </c>
    </row>
    <row r="64" spans="1:6" ht="31.5">
      <c r="A64" s="130" t="s">
        <v>135</v>
      </c>
      <c r="B64" s="120">
        <v>7707502</v>
      </c>
      <c r="C64" s="127"/>
      <c r="D64" s="128"/>
      <c r="E64" s="122">
        <f>E65+E67</f>
        <v>160800</v>
      </c>
      <c r="F64" s="122">
        <f>F65+F67</f>
        <v>170000</v>
      </c>
    </row>
    <row r="65" spans="1:6" ht="47.25">
      <c r="A65" s="45" t="s">
        <v>120</v>
      </c>
      <c r="B65" s="46">
        <v>7707502</v>
      </c>
      <c r="C65" s="46">
        <v>244</v>
      </c>
      <c r="D65" s="129"/>
      <c r="E65" s="125">
        <f>E66</f>
        <v>150800</v>
      </c>
      <c r="F65" s="125">
        <f>F66</f>
        <v>125000</v>
      </c>
    </row>
    <row r="66" spans="1:6">
      <c r="A66" s="45" t="s">
        <v>102</v>
      </c>
      <c r="B66" s="46">
        <v>7707502</v>
      </c>
      <c r="C66" s="46">
        <v>244</v>
      </c>
      <c r="D66" s="129" t="s">
        <v>103</v>
      </c>
      <c r="E66" s="125">
        <v>150800</v>
      </c>
      <c r="F66" s="125">
        <v>125000</v>
      </c>
    </row>
    <row r="67" spans="1:6" ht="47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>
      <c r="A69" s="109" t="s">
        <v>208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>
      <c r="A72" s="109" t="s">
        <v>209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5" customFormat="1" ht="31.5">
      <c r="A78" s="111" t="s">
        <v>212</v>
      </c>
      <c r="B78" s="112">
        <v>7708022</v>
      </c>
      <c r="C78" s="112"/>
      <c r="D78" s="113"/>
      <c r="E78" s="114">
        <f>E79</f>
        <v>30000</v>
      </c>
      <c r="F78" s="114">
        <f>F79</f>
        <v>30000</v>
      </c>
    </row>
    <row r="79" spans="1:6" ht="34.5" customHeight="1">
      <c r="A79" s="116" t="s">
        <v>211</v>
      </c>
      <c r="B79" s="117">
        <v>7708022</v>
      </c>
      <c r="C79" s="117">
        <v>321</v>
      </c>
      <c r="D79" s="118"/>
      <c r="E79" s="119">
        <f>E80</f>
        <v>30000</v>
      </c>
      <c r="F79" s="119">
        <f>F80</f>
        <v>30000</v>
      </c>
    </row>
    <row r="80" spans="1:6">
      <c r="A80" s="116" t="s">
        <v>207</v>
      </c>
      <c r="B80" s="117">
        <v>7708022</v>
      </c>
      <c r="C80" s="117">
        <v>321</v>
      </c>
      <c r="D80" s="118" t="s">
        <v>210</v>
      </c>
      <c r="E80" s="119">
        <v>30000</v>
      </c>
      <c r="F80" s="119">
        <v>30000</v>
      </c>
    </row>
    <row r="81" spans="1:6" ht="31.5">
      <c r="A81" s="34" t="s">
        <v>215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218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219</v>
      </c>
      <c r="B83" s="38">
        <v>7709006</v>
      </c>
      <c r="C83" s="38">
        <v>880</v>
      </c>
      <c r="D83" s="37" t="s">
        <v>216</v>
      </c>
      <c r="E83" s="40">
        <v>95000</v>
      </c>
      <c r="F83" s="40">
        <v>0</v>
      </c>
    </row>
    <row r="84" spans="1:6" ht="72">
      <c r="A84" s="142" t="s">
        <v>223</v>
      </c>
      <c r="B84" s="36" t="s">
        <v>222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120</v>
      </c>
      <c r="B85" s="38" t="s">
        <v>222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214</v>
      </c>
      <c r="B86" s="38" t="s">
        <v>222</v>
      </c>
      <c r="C86" s="38">
        <v>244</v>
      </c>
      <c r="D86" s="37" t="s">
        <v>221</v>
      </c>
      <c r="E86" s="40">
        <v>700</v>
      </c>
      <c r="F86" s="40">
        <v>700</v>
      </c>
    </row>
    <row r="87" spans="1:6">
      <c r="A87" s="70" t="s">
        <v>112</v>
      </c>
      <c r="B87" s="127"/>
      <c r="C87" s="127"/>
      <c r="D87" s="128"/>
      <c r="E87" s="122">
        <f>E13+E18+E21+E25+E38+E41+E50+E55+E58+E61+E64+E69+E72+E75+E78+E81+E84</f>
        <v>2606100</v>
      </c>
      <c r="F87" s="122">
        <f>F13+F18+F21+F25+F38+F41+F50+F55+F58+F61+F64+F69+F72+F75+F78+F84</f>
        <v>2613300</v>
      </c>
    </row>
    <row r="88" spans="1:6">
      <c r="E88" s="131"/>
      <c r="F88" s="132"/>
    </row>
    <row r="89" spans="1:6" ht="18.75">
      <c r="A89" s="1" t="s">
        <v>199</v>
      </c>
      <c r="E89" s="1"/>
      <c r="F89" s="2" t="s">
        <v>204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="60" zoomScaleNormal="60" workbookViewId="0">
      <selection activeCell="C2" sqref="C2:E2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708</v>
      </c>
      <c r="D1" s="233"/>
    </row>
    <row r="2" spans="1:6">
      <c r="C2" s="576" t="s">
        <v>731</v>
      </c>
      <c r="D2" s="576"/>
      <c r="E2" s="576"/>
    </row>
    <row r="3" spans="1:6">
      <c r="A3" s="581" t="s">
        <v>670</v>
      </c>
      <c r="B3" s="581"/>
      <c r="C3" s="581"/>
      <c r="D3" s="581"/>
      <c r="E3" s="581"/>
    </row>
    <row r="4" spans="1:6">
      <c r="C4" s="51"/>
      <c r="D4" s="226" t="s">
        <v>661</v>
      </c>
    </row>
    <row r="6" spans="1:6" ht="47.25" customHeight="1">
      <c r="A6" s="579" t="s">
        <v>709</v>
      </c>
      <c r="B6" s="579"/>
      <c r="C6" s="579"/>
      <c r="D6" s="579"/>
      <c r="E6" s="579"/>
    </row>
    <row r="7" spans="1:6" ht="15.75" customHeight="1">
      <c r="A7" s="579"/>
      <c r="B7" s="579"/>
      <c r="C7" s="579"/>
      <c r="D7" s="579"/>
      <c r="E7" s="579"/>
    </row>
    <row r="8" spans="1:6" ht="15.75" customHeight="1">
      <c r="A8" s="580"/>
      <c r="B8" s="580"/>
      <c r="C8" s="580"/>
      <c r="D8" s="580"/>
      <c r="E8" s="580"/>
    </row>
    <row r="9" spans="1:6" s="62" customFormat="1" ht="35.25" customHeight="1">
      <c r="A9" s="578" t="s">
        <v>158</v>
      </c>
      <c r="B9" s="578" t="s">
        <v>159</v>
      </c>
      <c r="C9" s="577" t="s">
        <v>160</v>
      </c>
      <c r="D9" s="577"/>
      <c r="E9" s="577"/>
    </row>
    <row r="10" spans="1:6" s="62" customFormat="1" ht="35.25" customHeight="1">
      <c r="A10" s="578"/>
      <c r="B10" s="578"/>
      <c r="C10" s="252" t="s">
        <v>302</v>
      </c>
      <c r="D10" s="252" t="s">
        <v>321</v>
      </c>
      <c r="E10" s="252" t="s">
        <v>671</v>
      </c>
    </row>
    <row r="11" spans="1:6" ht="37.5">
      <c r="A11" s="61" t="s">
        <v>161</v>
      </c>
      <c r="B11" s="58" t="s">
        <v>162</v>
      </c>
      <c r="C11" s="253">
        <f>C23</f>
        <v>0</v>
      </c>
      <c r="D11" s="253">
        <f>D23</f>
        <v>0</v>
      </c>
      <c r="E11" s="253">
        <f>E23</f>
        <v>0</v>
      </c>
    </row>
    <row r="12" spans="1:6" ht="37.5">
      <c r="A12" s="61" t="s">
        <v>163</v>
      </c>
      <c r="B12" s="58" t="s">
        <v>164</v>
      </c>
      <c r="C12" s="253"/>
      <c r="D12" s="253"/>
      <c r="E12" s="253"/>
    </row>
    <row r="13" spans="1:6" ht="37.5">
      <c r="A13" s="53" t="s">
        <v>715</v>
      </c>
      <c r="B13" s="58" t="s">
        <v>166</v>
      </c>
      <c r="C13" s="253"/>
      <c r="D13" s="253"/>
      <c r="E13" s="253"/>
    </row>
    <row r="14" spans="1:6" ht="56.25">
      <c r="A14" s="53" t="s">
        <v>716</v>
      </c>
      <c r="B14" s="58" t="s">
        <v>167</v>
      </c>
      <c r="C14" s="253"/>
      <c r="D14" s="253"/>
      <c r="E14" s="253"/>
    </row>
    <row r="15" spans="1:6" ht="56.25">
      <c r="A15" s="53" t="s">
        <v>168</v>
      </c>
      <c r="B15" s="58" t="s">
        <v>169</v>
      </c>
      <c r="C15" s="253"/>
      <c r="D15" s="253"/>
      <c r="E15" s="253"/>
    </row>
    <row r="16" spans="1:6" ht="56.25">
      <c r="A16" s="53" t="s">
        <v>717</v>
      </c>
      <c r="B16" s="58" t="s">
        <v>170</v>
      </c>
      <c r="C16" s="253"/>
      <c r="D16" s="253"/>
      <c r="E16" s="253"/>
      <c r="F16" s="63"/>
    </row>
    <row r="17" spans="1:5" ht="56.25">
      <c r="A17" s="54" t="s">
        <v>165</v>
      </c>
      <c r="B17" s="58" t="s">
        <v>719</v>
      </c>
      <c r="C17" s="254"/>
      <c r="D17" s="254"/>
      <c r="E17" s="254"/>
    </row>
    <row r="18" spans="1:5" ht="56.25">
      <c r="A18" s="53" t="s">
        <v>171</v>
      </c>
      <c r="B18" s="58" t="s">
        <v>718</v>
      </c>
      <c r="C18" s="253"/>
      <c r="D18" s="253"/>
      <c r="E18" s="253"/>
    </row>
    <row r="19" spans="1:5" ht="56.25">
      <c r="A19" s="53" t="s">
        <v>720</v>
      </c>
      <c r="B19" s="58" t="s">
        <v>721</v>
      </c>
      <c r="C19" s="253"/>
      <c r="D19" s="253"/>
      <c r="E19" s="253"/>
    </row>
    <row r="20" spans="1:5" ht="75">
      <c r="A20" s="53" t="s">
        <v>723</v>
      </c>
      <c r="B20" s="58" t="s">
        <v>722</v>
      </c>
      <c r="C20" s="253"/>
      <c r="D20" s="253"/>
      <c r="E20" s="253"/>
    </row>
    <row r="21" spans="1:5" ht="75">
      <c r="A21" s="53" t="s">
        <v>172</v>
      </c>
      <c r="B21" s="58" t="s">
        <v>724</v>
      </c>
      <c r="C21" s="253"/>
      <c r="D21" s="253"/>
      <c r="E21" s="253"/>
    </row>
    <row r="22" spans="1:5" ht="75">
      <c r="A22" s="55" t="s">
        <v>726</v>
      </c>
      <c r="B22" s="58" t="s">
        <v>725</v>
      </c>
      <c r="C22" s="253"/>
      <c r="D22" s="253"/>
      <c r="E22" s="253"/>
    </row>
    <row r="23" spans="1:5" ht="37.5">
      <c r="A23" s="56" t="s">
        <v>173</v>
      </c>
      <c r="B23" s="57" t="s">
        <v>174</v>
      </c>
      <c r="C23" s="253">
        <f>C28+C24</f>
        <v>0</v>
      </c>
      <c r="D23" s="253">
        <f>D28+D24</f>
        <v>0</v>
      </c>
      <c r="E23" s="253">
        <f>E28+E24</f>
        <v>0</v>
      </c>
    </row>
    <row r="24" spans="1:5">
      <c r="A24" s="55" t="s">
        <v>175</v>
      </c>
      <c r="B24" s="58" t="s">
        <v>176</v>
      </c>
      <c r="C24" s="253">
        <f t="shared" ref="C24:E26" si="0">C25</f>
        <v>-5730900</v>
      </c>
      <c r="D24" s="253">
        <f t="shared" si="0"/>
        <v>-5465000</v>
      </c>
      <c r="E24" s="253">
        <f t="shared" si="0"/>
        <v>-4495790</v>
      </c>
    </row>
    <row r="25" spans="1:5" ht="37.5">
      <c r="A25" s="55" t="s">
        <v>177</v>
      </c>
      <c r="B25" s="58" t="s">
        <v>178</v>
      </c>
      <c r="C25" s="253">
        <f t="shared" si="0"/>
        <v>-5730900</v>
      </c>
      <c r="D25" s="253">
        <f t="shared" si="0"/>
        <v>-5465000</v>
      </c>
      <c r="E25" s="253">
        <f t="shared" si="0"/>
        <v>-4495790</v>
      </c>
    </row>
    <row r="26" spans="1:5" ht="37.5">
      <c r="A26" s="55" t="s">
        <v>179</v>
      </c>
      <c r="B26" s="58" t="s">
        <v>180</v>
      </c>
      <c r="C26" s="253">
        <f t="shared" si="0"/>
        <v>-5730900</v>
      </c>
      <c r="D26" s="253">
        <f t="shared" si="0"/>
        <v>-5465000</v>
      </c>
      <c r="E26" s="253">
        <f t="shared" si="0"/>
        <v>-4495790</v>
      </c>
    </row>
    <row r="27" spans="1:5" ht="37.5">
      <c r="A27" s="55" t="s">
        <v>78</v>
      </c>
      <c r="B27" s="58" t="s">
        <v>181</v>
      </c>
      <c r="C27" s="253">
        <v>-5730900</v>
      </c>
      <c r="D27" s="253">
        <v>-5465000</v>
      </c>
      <c r="E27" s="253">
        <v>-4495790</v>
      </c>
    </row>
    <row r="28" spans="1:5">
      <c r="A28" s="55" t="s">
        <v>182</v>
      </c>
      <c r="B28" s="58" t="s">
        <v>183</v>
      </c>
      <c r="C28" s="253">
        <f t="shared" ref="C28:E30" si="1">C29</f>
        <v>5730900</v>
      </c>
      <c r="D28" s="253">
        <f t="shared" si="1"/>
        <v>5465000</v>
      </c>
      <c r="E28" s="253">
        <f t="shared" si="1"/>
        <v>4495790</v>
      </c>
    </row>
    <row r="29" spans="1:5" ht="37.5">
      <c r="A29" s="55" t="s">
        <v>184</v>
      </c>
      <c r="B29" s="58" t="s">
        <v>185</v>
      </c>
      <c r="C29" s="253">
        <f t="shared" si="1"/>
        <v>5730900</v>
      </c>
      <c r="D29" s="253">
        <f t="shared" si="1"/>
        <v>5465000</v>
      </c>
      <c r="E29" s="253">
        <f t="shared" si="1"/>
        <v>4495790</v>
      </c>
    </row>
    <row r="30" spans="1:5" ht="37.5">
      <c r="A30" s="55" t="s">
        <v>79</v>
      </c>
      <c r="B30" s="58" t="s">
        <v>186</v>
      </c>
      <c r="C30" s="253">
        <f t="shared" si="1"/>
        <v>5730900</v>
      </c>
      <c r="D30" s="253">
        <f t="shared" si="1"/>
        <v>5465000</v>
      </c>
      <c r="E30" s="253">
        <f t="shared" si="1"/>
        <v>4495790</v>
      </c>
    </row>
    <row r="31" spans="1:5" ht="37.5">
      <c r="A31" s="55" t="s">
        <v>79</v>
      </c>
      <c r="B31" s="58" t="s">
        <v>186</v>
      </c>
      <c r="C31" s="253">
        <v>5730900</v>
      </c>
      <c r="D31" s="253">
        <v>5465000</v>
      </c>
      <c r="E31" s="253">
        <v>4495790</v>
      </c>
    </row>
    <row r="32" spans="1:5" ht="37.5">
      <c r="A32" s="56" t="s">
        <v>727</v>
      </c>
      <c r="B32" s="57" t="s">
        <v>728</v>
      </c>
      <c r="C32" s="253"/>
      <c r="D32" s="542"/>
      <c r="E32" s="542"/>
    </row>
    <row r="33" spans="1:5" ht="78.75" customHeight="1">
      <c r="A33" s="1" t="s">
        <v>199</v>
      </c>
      <c r="B33" s="60"/>
      <c r="D33" s="3"/>
      <c r="E33" s="3" t="s">
        <v>200</v>
      </c>
    </row>
  </sheetData>
  <mergeCells count="6">
    <mergeCell ref="C2:E2"/>
    <mergeCell ref="C9:E9"/>
    <mergeCell ref="A9:A10"/>
    <mergeCell ref="B9:B10"/>
    <mergeCell ref="A6:E8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workbookViewId="0">
      <selection activeCell="S9" sqref="S9"/>
    </sheetView>
  </sheetViews>
  <sheetFormatPr defaultRowHeight="18.75"/>
  <cols>
    <col min="1" max="1" width="26.28515625" style="50" customWidth="1"/>
    <col min="2" max="2" width="16.28515625" style="3" customWidth="1"/>
    <col min="3" max="3" width="14.28515625" style="3" customWidth="1"/>
    <col min="4" max="4" width="12.28515625" style="3" customWidth="1"/>
    <col min="5" max="5" width="14.140625" customWidth="1"/>
    <col min="6" max="6" width="11.42578125" customWidth="1"/>
    <col min="7" max="7" width="13.85546875" customWidth="1"/>
    <col min="8" max="8" width="11.140625" customWidth="1"/>
    <col min="9" max="9" width="12.42578125" customWidth="1"/>
    <col min="10" max="10" width="11.140625" customWidth="1"/>
    <col min="11" max="11" width="10.42578125" customWidth="1"/>
    <col min="12" max="12" width="10.85546875" customWidth="1"/>
    <col min="13" max="13" width="11.42578125" customWidth="1"/>
  </cols>
  <sheetData>
    <row r="1" spans="1:28">
      <c r="F1" s="234"/>
      <c r="G1" s="234"/>
      <c r="H1" s="235" t="s">
        <v>711</v>
      </c>
      <c r="I1" s="236"/>
      <c r="J1" s="236"/>
      <c r="K1" s="237"/>
    </row>
    <row r="2" spans="1:28">
      <c r="F2" s="234"/>
      <c r="G2" s="234"/>
      <c r="H2" s="235" t="s">
        <v>316</v>
      </c>
      <c r="I2" s="584" t="s">
        <v>731</v>
      </c>
      <c r="J2" s="584"/>
      <c r="K2" s="584"/>
      <c r="L2" s="584"/>
      <c r="M2" s="584"/>
    </row>
    <row r="3" spans="1:28">
      <c r="F3" s="585" t="s">
        <v>672</v>
      </c>
      <c r="G3" s="585"/>
      <c r="H3" s="585"/>
      <c r="I3" s="585"/>
      <c r="J3" s="585"/>
      <c r="K3" s="585"/>
      <c r="L3" s="585"/>
      <c r="M3" s="585"/>
    </row>
    <row r="4" spans="1:28">
      <c r="F4" s="234"/>
      <c r="G4" s="234"/>
      <c r="H4" s="238" t="s">
        <v>673</v>
      </c>
      <c r="I4" s="236"/>
      <c r="J4" s="236"/>
      <c r="K4" s="234"/>
    </row>
    <row r="5" spans="1:28" ht="18.75" customHeight="1">
      <c r="A5" s="582" t="s">
        <v>710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</row>
    <row r="6" spans="1:28" ht="47.25" customHeigh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</row>
    <row r="7" spans="1:28" ht="15.7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</row>
    <row r="8" spans="1:28" ht="15.75" customHeight="1">
      <c r="A8" s="583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</row>
    <row r="9" spans="1:28" s="62" customFormat="1" ht="103.5" customHeight="1">
      <c r="A9" s="179"/>
      <c r="B9" s="206" t="s">
        <v>311</v>
      </c>
      <c r="C9" s="206" t="s">
        <v>274</v>
      </c>
      <c r="D9" s="206" t="s">
        <v>275</v>
      </c>
      <c r="E9" s="206" t="s">
        <v>323</v>
      </c>
      <c r="F9" s="206" t="s">
        <v>322</v>
      </c>
      <c r="G9" s="206" t="s">
        <v>274</v>
      </c>
      <c r="H9" s="206" t="s">
        <v>275</v>
      </c>
      <c r="I9" s="206" t="s">
        <v>631</v>
      </c>
      <c r="J9" s="206" t="s">
        <v>674</v>
      </c>
      <c r="K9" s="206" t="s">
        <v>274</v>
      </c>
      <c r="L9" s="206" t="s">
        <v>275</v>
      </c>
      <c r="M9" s="206" t="s">
        <v>675</v>
      </c>
    </row>
    <row r="10" spans="1:28" ht="31.5">
      <c r="A10" s="204" t="s">
        <v>276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</row>
    <row r="11" spans="1:28">
      <c r="A11" s="436" t="s">
        <v>277</v>
      </c>
      <c r="B11" s="207"/>
      <c r="C11" s="207"/>
      <c r="D11" s="207"/>
      <c r="E11" s="207"/>
      <c r="F11" s="208"/>
      <c r="G11" s="208"/>
      <c r="H11" s="208"/>
      <c r="I11" s="208"/>
      <c r="J11" s="208"/>
      <c r="K11" s="208"/>
      <c r="L11" s="208"/>
      <c r="M11" s="208"/>
    </row>
    <row r="12" spans="1:28" ht="47.25">
      <c r="A12" s="437" t="s">
        <v>163</v>
      </c>
      <c r="B12" s="207">
        <v>0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</row>
    <row r="13" spans="1:28" ht="63">
      <c r="A13" s="438" t="s">
        <v>165</v>
      </c>
      <c r="B13" s="207">
        <v>0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</row>
    <row r="14" spans="1:28">
      <c r="A14" s="59"/>
      <c r="B14" s="209"/>
    </row>
    <row r="15" spans="1:28" ht="78.75" customHeight="1">
      <c r="A15" s="1" t="s">
        <v>199</v>
      </c>
      <c r="C15" s="210"/>
      <c r="K15" s="3" t="s">
        <v>200</v>
      </c>
    </row>
    <row r="16" spans="1:28">
      <c r="AB16" t="s">
        <v>278</v>
      </c>
    </row>
  </sheetData>
  <mergeCells count="3">
    <mergeCell ref="A5:M8"/>
    <mergeCell ref="I2:M2"/>
    <mergeCell ref="F3:M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opLeftCell="A109" zoomScale="75" zoomScaleNormal="75" workbookViewId="0">
      <selection activeCell="D129" sqref="D129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528" t="s">
        <v>706</v>
      </c>
    </row>
    <row r="2" spans="1:11">
      <c r="D2" s="528" t="s">
        <v>738</v>
      </c>
      <c r="E2" s="528"/>
      <c r="F2" s="528"/>
      <c r="G2" s="18"/>
      <c r="H2" s="18"/>
      <c r="I2" s="18"/>
      <c r="J2" s="18"/>
      <c r="K2" s="18"/>
    </row>
    <row r="3" spans="1:11">
      <c r="C3" s="562" t="s">
        <v>676</v>
      </c>
      <c r="D3" s="562"/>
      <c r="E3" s="562"/>
      <c r="F3" s="562"/>
    </row>
    <row r="4" spans="1:11">
      <c r="A4" s="586" t="s">
        <v>677</v>
      </c>
      <c r="B4" s="586"/>
      <c r="C4" s="586"/>
      <c r="D4" s="586"/>
      <c r="E4" s="586"/>
      <c r="F4" s="586"/>
      <c r="G4" s="232"/>
    </row>
    <row r="5" spans="1:11">
      <c r="D5" s="18"/>
      <c r="E5" s="18"/>
      <c r="F5" s="18"/>
      <c r="G5" s="18"/>
    </row>
    <row r="6" spans="1:11">
      <c r="A6" s="560"/>
      <c r="B6" s="560"/>
      <c r="C6" s="561"/>
      <c r="D6" s="561"/>
      <c r="E6" s="561"/>
      <c r="F6" s="561"/>
      <c r="G6" s="561"/>
      <c r="H6" s="561"/>
    </row>
    <row r="7" spans="1:11" ht="87.75" customHeight="1">
      <c r="A7" s="560" t="s">
        <v>678</v>
      </c>
      <c r="B7" s="560"/>
      <c r="C7" s="560"/>
      <c r="D7" s="560"/>
      <c r="E7" s="560"/>
      <c r="F7" s="560"/>
      <c r="G7" s="560"/>
      <c r="H7" s="560"/>
    </row>
    <row r="8" spans="1:11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>
      <c r="A9" s="587" t="s">
        <v>82</v>
      </c>
      <c r="B9" s="588" t="s">
        <v>153</v>
      </c>
      <c r="C9" s="587" t="s">
        <v>83</v>
      </c>
      <c r="D9" s="587" t="s">
        <v>116</v>
      </c>
      <c r="E9" s="587" t="s">
        <v>117</v>
      </c>
      <c r="F9" s="589" t="s">
        <v>629</v>
      </c>
      <c r="G9" s="589" t="s">
        <v>570</v>
      </c>
      <c r="H9" s="589" t="s">
        <v>570</v>
      </c>
    </row>
    <row r="10" spans="1:11" ht="15">
      <c r="A10" s="587"/>
      <c r="B10" s="588"/>
      <c r="C10" s="587"/>
      <c r="D10" s="587"/>
      <c r="E10" s="587"/>
      <c r="F10" s="590"/>
      <c r="G10" s="590"/>
      <c r="H10" s="590"/>
    </row>
    <row r="11" spans="1:11" ht="31.5">
      <c r="A11" s="492" t="s">
        <v>569</v>
      </c>
      <c r="B11" s="493" t="s">
        <v>217</v>
      </c>
      <c r="C11" s="493"/>
      <c r="D11" s="493"/>
      <c r="E11" s="493"/>
      <c r="F11" s="494">
        <f>F12+F49+F59+F65+F76+F86+F116+F133+F198+F180</f>
        <v>5199636.37</v>
      </c>
      <c r="G11" s="494">
        <f>G12+G49+G59+G65+G76+G86+G116+G133+G198+G180</f>
        <v>5250609.21</v>
      </c>
      <c r="H11" s="494">
        <f>H12+H49+H59+H65+H76+H86+H116+H133+H198+H180</f>
        <v>5250609.21</v>
      </c>
    </row>
    <row r="12" spans="1:11">
      <c r="A12" s="492" t="s">
        <v>497</v>
      </c>
      <c r="B12" s="493" t="s">
        <v>217</v>
      </c>
      <c r="C12" s="493" t="s">
        <v>85</v>
      </c>
      <c r="D12" s="493"/>
      <c r="E12" s="493"/>
      <c r="F12" s="494">
        <f>F13+F19+F33+F41+F44+F38</f>
        <v>4168036.37</v>
      </c>
      <c r="G12" s="494">
        <f t="shared" ref="G12:H12" si="0">G13+G19+G33+G41+G44</f>
        <v>4391623.87</v>
      </c>
      <c r="H12" s="494">
        <f t="shared" si="0"/>
        <v>4391623.87</v>
      </c>
    </row>
    <row r="13" spans="1:11" ht="47.25">
      <c r="A13" s="262" t="s">
        <v>86</v>
      </c>
      <c r="B13" s="493" t="s">
        <v>217</v>
      </c>
      <c r="C13" s="493" t="s">
        <v>87</v>
      </c>
      <c r="D13" s="493"/>
      <c r="E13" s="493"/>
      <c r="F13" s="494">
        <f>F15</f>
        <v>744639.92</v>
      </c>
      <c r="G13" s="494">
        <f t="shared" ref="G13:H13" si="1">G15</f>
        <v>601370</v>
      </c>
      <c r="H13" s="494">
        <f t="shared" si="1"/>
        <v>601370</v>
      </c>
    </row>
    <row r="14" spans="1:11" ht="31.5">
      <c r="A14" s="492" t="s">
        <v>344</v>
      </c>
      <c r="B14" s="493" t="s">
        <v>217</v>
      </c>
      <c r="C14" s="493" t="s">
        <v>87</v>
      </c>
      <c r="D14" s="493" t="s">
        <v>345</v>
      </c>
      <c r="E14" s="493"/>
      <c r="F14" s="494">
        <f>F15</f>
        <v>744639.92</v>
      </c>
      <c r="G14" s="494">
        <f t="shared" ref="G14:H14" si="2">G15</f>
        <v>601370</v>
      </c>
      <c r="H14" s="494">
        <f t="shared" si="2"/>
        <v>601370</v>
      </c>
    </row>
    <row r="15" spans="1:11" ht="45.6" customHeight="1">
      <c r="A15" s="228" t="s">
        <v>498</v>
      </c>
      <c r="B15" s="506" t="s">
        <v>217</v>
      </c>
      <c r="C15" s="496" t="s">
        <v>87</v>
      </c>
      <c r="D15" s="496" t="s">
        <v>347</v>
      </c>
      <c r="E15" s="496" t="s">
        <v>499</v>
      </c>
      <c r="F15" s="497">
        <f>F16+F17+F18</f>
        <v>744639.92</v>
      </c>
      <c r="G15" s="497">
        <f t="shared" ref="G15:H15" si="3">G16+G17+G18</f>
        <v>601370</v>
      </c>
      <c r="H15" s="497">
        <f t="shared" si="3"/>
        <v>601370</v>
      </c>
    </row>
    <row r="16" spans="1:11" ht="34.5" customHeight="1">
      <c r="A16" s="228" t="s">
        <v>500</v>
      </c>
      <c r="B16" s="506" t="s">
        <v>217</v>
      </c>
      <c r="C16" s="496" t="s">
        <v>87</v>
      </c>
      <c r="D16" s="496" t="s">
        <v>347</v>
      </c>
      <c r="E16" s="496" t="s">
        <v>501</v>
      </c>
      <c r="F16" s="497">
        <v>568079.92000000004</v>
      </c>
      <c r="G16" s="497">
        <v>455070</v>
      </c>
      <c r="H16" s="497">
        <v>455070</v>
      </c>
    </row>
    <row r="17" spans="1:8" ht="47.25">
      <c r="A17" s="228" t="s">
        <v>124</v>
      </c>
      <c r="B17" s="506" t="s">
        <v>217</v>
      </c>
      <c r="C17" s="496" t="s">
        <v>87</v>
      </c>
      <c r="D17" s="496" t="s">
        <v>347</v>
      </c>
      <c r="E17" s="496" t="s">
        <v>502</v>
      </c>
      <c r="F17" s="497">
        <v>5000</v>
      </c>
      <c r="G17" s="497">
        <v>9000</v>
      </c>
      <c r="H17" s="497">
        <v>9000</v>
      </c>
    </row>
    <row r="18" spans="1:8" ht="63">
      <c r="A18" s="228" t="s">
        <v>262</v>
      </c>
      <c r="B18" s="506" t="s">
        <v>217</v>
      </c>
      <c r="C18" s="496" t="s">
        <v>87</v>
      </c>
      <c r="D18" s="496" t="s">
        <v>347</v>
      </c>
      <c r="E18" s="496" t="s">
        <v>503</v>
      </c>
      <c r="F18" s="497">
        <v>171560</v>
      </c>
      <c r="G18" s="497">
        <v>137300</v>
      </c>
      <c r="H18" s="497">
        <v>137300</v>
      </c>
    </row>
    <row r="19" spans="1:8" ht="66" customHeight="1">
      <c r="A19" s="262" t="s">
        <v>88</v>
      </c>
      <c r="B19" s="493" t="s">
        <v>217</v>
      </c>
      <c r="C19" s="498" t="s">
        <v>89</v>
      </c>
      <c r="D19" s="498"/>
      <c r="E19" s="498"/>
      <c r="F19" s="499">
        <f>F21+F26+F29</f>
        <v>2632009.0300000003</v>
      </c>
      <c r="G19" s="499">
        <f t="shared" ref="G19:H19" si="4">G21+G26+G29</f>
        <v>3042303.95</v>
      </c>
      <c r="H19" s="499">
        <f t="shared" si="4"/>
        <v>3042303.95</v>
      </c>
    </row>
    <row r="20" spans="1:8" ht="64.150000000000006" customHeight="1">
      <c r="A20" s="492" t="s">
        <v>344</v>
      </c>
      <c r="B20" s="493" t="s">
        <v>217</v>
      </c>
      <c r="C20" s="498" t="s">
        <v>89</v>
      </c>
      <c r="D20" s="498" t="s">
        <v>345</v>
      </c>
      <c r="E20" s="498"/>
      <c r="F20" s="499">
        <f>F21+F26+F29</f>
        <v>2632009.0300000003</v>
      </c>
      <c r="G20" s="499">
        <f t="shared" ref="G20:H20" si="5">G21+G26+G29</f>
        <v>3042303.95</v>
      </c>
      <c r="H20" s="499">
        <f t="shared" si="5"/>
        <v>3042303.95</v>
      </c>
    </row>
    <row r="21" spans="1:8" ht="31.5">
      <c r="A21" s="228" t="s">
        <v>498</v>
      </c>
      <c r="B21" s="506" t="s">
        <v>217</v>
      </c>
      <c r="C21" s="496" t="s">
        <v>89</v>
      </c>
      <c r="D21" s="496" t="s">
        <v>348</v>
      </c>
      <c r="E21" s="496" t="s">
        <v>499</v>
      </c>
      <c r="F21" s="497">
        <f>F23+F24+F25</f>
        <v>2386909.0300000003</v>
      </c>
      <c r="G21" s="497">
        <f t="shared" ref="G21:H21" si="6">G23+G24+G25</f>
        <v>2672703.9500000002</v>
      </c>
      <c r="H21" s="497">
        <f t="shared" si="6"/>
        <v>2672703.9500000002</v>
      </c>
    </row>
    <row r="22" spans="1:8" ht="31.5" hidden="1" customHeight="1">
      <c r="A22" s="228" t="s">
        <v>500</v>
      </c>
      <c r="B22" s="506" t="s">
        <v>217</v>
      </c>
      <c r="C22" s="496" t="s">
        <v>89</v>
      </c>
      <c r="D22" s="496" t="s">
        <v>348</v>
      </c>
      <c r="E22" s="496" t="s">
        <v>501</v>
      </c>
      <c r="F22" s="497">
        <v>1800000</v>
      </c>
      <c r="G22" s="497">
        <v>1800000</v>
      </c>
      <c r="H22" s="497">
        <v>1800000</v>
      </c>
    </row>
    <row r="23" spans="1:8" ht="34.5" customHeight="1">
      <c r="A23" s="228" t="s">
        <v>500</v>
      </c>
      <c r="B23" s="506" t="s">
        <v>217</v>
      </c>
      <c r="C23" s="496" t="s">
        <v>89</v>
      </c>
      <c r="D23" s="496" t="s">
        <v>348</v>
      </c>
      <c r="E23" s="496" t="s">
        <v>501</v>
      </c>
      <c r="F23" s="497">
        <v>1908663.33</v>
      </c>
      <c r="G23" s="497">
        <v>2052703.95</v>
      </c>
      <c r="H23" s="497">
        <v>2052703.95</v>
      </c>
    </row>
    <row r="24" spans="1:8" ht="47.25">
      <c r="A24" s="228" t="s">
        <v>124</v>
      </c>
      <c r="B24" s="506" t="s">
        <v>217</v>
      </c>
      <c r="C24" s="496" t="s">
        <v>89</v>
      </c>
      <c r="D24" s="496" t="s">
        <v>348</v>
      </c>
      <c r="E24" s="496" t="s">
        <v>502</v>
      </c>
      <c r="F24" s="497">
        <v>5000</v>
      </c>
      <c r="G24" s="497">
        <v>11000</v>
      </c>
      <c r="H24" s="497">
        <v>11000</v>
      </c>
    </row>
    <row r="25" spans="1:8" ht="63">
      <c r="A25" s="228" t="s">
        <v>262</v>
      </c>
      <c r="B25" s="506" t="s">
        <v>217</v>
      </c>
      <c r="C25" s="496" t="s">
        <v>89</v>
      </c>
      <c r="D25" s="496" t="s">
        <v>348</v>
      </c>
      <c r="E25" s="496" t="s">
        <v>503</v>
      </c>
      <c r="F25" s="497">
        <v>473245.7</v>
      </c>
      <c r="G25" s="497">
        <v>609000</v>
      </c>
      <c r="H25" s="497">
        <v>609000</v>
      </c>
    </row>
    <row r="26" spans="1:8" ht="31.5">
      <c r="A26" s="228" t="s">
        <v>504</v>
      </c>
      <c r="B26" s="506" t="s">
        <v>217</v>
      </c>
      <c r="C26" s="496" t="s">
        <v>89</v>
      </c>
      <c r="D26" s="496" t="s">
        <v>351</v>
      </c>
      <c r="E26" s="496" t="s">
        <v>341</v>
      </c>
      <c r="F26" s="497">
        <f>F27+F28</f>
        <v>237600</v>
      </c>
      <c r="G26" s="497">
        <f t="shared" ref="G26:H26" si="7">G27</f>
        <v>310600</v>
      </c>
      <c r="H26" s="497">
        <f t="shared" si="7"/>
        <v>310600</v>
      </c>
    </row>
    <row r="27" spans="1:8" s="150" customFormat="1" ht="24.6" customHeight="1">
      <c r="A27" s="228" t="s">
        <v>575</v>
      </c>
      <c r="B27" s="506" t="s">
        <v>217</v>
      </c>
      <c r="C27" s="496" t="s">
        <v>89</v>
      </c>
      <c r="D27" s="496" t="s">
        <v>351</v>
      </c>
      <c r="E27" s="496" t="s">
        <v>506</v>
      </c>
      <c r="F27" s="497">
        <v>193600</v>
      </c>
      <c r="G27" s="497">
        <v>310600</v>
      </c>
      <c r="H27" s="497">
        <v>310600</v>
      </c>
    </row>
    <row r="28" spans="1:8" s="150" customFormat="1" ht="24.6" customHeight="1">
      <c r="A28" s="228" t="s">
        <v>679</v>
      </c>
      <c r="B28" s="506" t="s">
        <v>217</v>
      </c>
      <c r="C28" s="496" t="s">
        <v>680</v>
      </c>
      <c r="D28" s="496" t="s">
        <v>351</v>
      </c>
      <c r="E28" s="496" t="s">
        <v>681</v>
      </c>
      <c r="F28" s="497">
        <v>44000</v>
      </c>
      <c r="G28" s="497"/>
      <c r="H28" s="497"/>
    </row>
    <row r="29" spans="1:8" ht="34.5" customHeight="1">
      <c r="A29" s="445" t="s">
        <v>353</v>
      </c>
      <c r="B29" s="506" t="s">
        <v>217</v>
      </c>
      <c r="C29" s="496" t="s">
        <v>89</v>
      </c>
      <c r="D29" s="496" t="s">
        <v>351</v>
      </c>
      <c r="E29" s="496" t="s">
        <v>507</v>
      </c>
      <c r="F29" s="497">
        <f>F30+F31+F32</f>
        <v>7500</v>
      </c>
      <c r="G29" s="497">
        <f t="shared" ref="G29:H29" si="8">G30+G31+G32</f>
        <v>59000</v>
      </c>
      <c r="H29" s="497">
        <f t="shared" si="8"/>
        <v>59000</v>
      </c>
    </row>
    <row r="30" spans="1:8" ht="34.5" customHeight="1">
      <c r="A30" s="263" t="s">
        <v>314</v>
      </c>
      <c r="B30" s="506" t="s">
        <v>217</v>
      </c>
      <c r="C30" s="496" t="s">
        <v>89</v>
      </c>
      <c r="D30" s="496" t="s">
        <v>351</v>
      </c>
      <c r="E30" s="496" t="s">
        <v>571</v>
      </c>
      <c r="F30" s="497">
        <v>0</v>
      </c>
      <c r="G30" s="497">
        <v>50000</v>
      </c>
      <c r="H30" s="497">
        <v>50000</v>
      </c>
    </row>
    <row r="31" spans="1:8">
      <c r="A31" s="228" t="s">
        <v>572</v>
      </c>
      <c r="B31" s="506" t="s">
        <v>217</v>
      </c>
      <c r="C31" s="496" t="s">
        <v>89</v>
      </c>
      <c r="D31" s="496" t="s">
        <v>351</v>
      </c>
      <c r="E31" s="496" t="s">
        <v>509</v>
      </c>
      <c r="F31" s="497">
        <v>6000</v>
      </c>
      <c r="G31" s="497">
        <v>6000</v>
      </c>
      <c r="H31" s="497">
        <v>6000</v>
      </c>
    </row>
    <row r="32" spans="1:8">
      <c r="A32" s="228" t="s">
        <v>263</v>
      </c>
      <c r="B32" s="506" t="s">
        <v>217</v>
      </c>
      <c r="C32" s="496" t="s">
        <v>89</v>
      </c>
      <c r="D32" s="496" t="s">
        <v>351</v>
      </c>
      <c r="E32" s="496" t="s">
        <v>510</v>
      </c>
      <c r="F32" s="497">
        <v>1500</v>
      </c>
      <c r="G32" s="497">
        <v>3000</v>
      </c>
      <c r="H32" s="497">
        <v>3000</v>
      </c>
    </row>
    <row r="33" spans="1:8" ht="62.25" customHeight="1">
      <c r="A33" s="264" t="s">
        <v>90</v>
      </c>
      <c r="B33" s="493" t="s">
        <v>217</v>
      </c>
      <c r="C33" s="500" t="s">
        <v>91</v>
      </c>
      <c r="D33" s="500"/>
      <c r="E33" s="500"/>
      <c r="F33" s="501">
        <f>F34+F36</f>
        <v>717687.42</v>
      </c>
      <c r="G33" s="501">
        <f t="shared" ref="G33:H33" si="9">G34+G36</f>
        <v>644249.92000000004</v>
      </c>
      <c r="H33" s="501">
        <f t="shared" si="9"/>
        <v>644249.92000000004</v>
      </c>
    </row>
    <row r="34" spans="1:8">
      <c r="A34" s="309" t="s">
        <v>443</v>
      </c>
      <c r="B34" s="506" t="s">
        <v>217</v>
      </c>
      <c r="C34" s="502" t="s">
        <v>91</v>
      </c>
      <c r="D34" s="502" t="s">
        <v>447</v>
      </c>
      <c r="E34" s="502" t="s">
        <v>444</v>
      </c>
      <c r="F34" s="503">
        <f>F35</f>
        <v>17187.419999999998</v>
      </c>
      <c r="G34" s="503">
        <f t="shared" ref="G34:H34" si="10">G35</f>
        <v>17187.419999999998</v>
      </c>
      <c r="H34" s="503">
        <f t="shared" si="10"/>
        <v>17187.419999999998</v>
      </c>
    </row>
    <row r="35" spans="1:8">
      <c r="A35" s="309" t="s">
        <v>23</v>
      </c>
      <c r="B35" s="506" t="s">
        <v>217</v>
      </c>
      <c r="C35" s="502" t="s">
        <v>91</v>
      </c>
      <c r="D35" s="502" t="s">
        <v>447</v>
      </c>
      <c r="E35" s="502" t="s">
        <v>511</v>
      </c>
      <c r="F35" s="503">
        <v>17187.419999999998</v>
      </c>
      <c r="G35" s="503">
        <v>17187.419999999998</v>
      </c>
      <c r="H35" s="503">
        <v>17187.419999999998</v>
      </c>
    </row>
    <row r="36" spans="1:8">
      <c r="A36" s="309" t="s">
        <v>443</v>
      </c>
      <c r="B36" s="506" t="s">
        <v>217</v>
      </c>
      <c r="C36" s="502" t="s">
        <v>91</v>
      </c>
      <c r="D36" s="502" t="s">
        <v>447</v>
      </c>
      <c r="E36" s="502" t="s">
        <v>444</v>
      </c>
      <c r="F36" s="503">
        <f>F37</f>
        <v>700500</v>
      </c>
      <c r="G36" s="503">
        <f t="shared" ref="G36:H36" si="11">G37</f>
        <v>627062.5</v>
      </c>
      <c r="H36" s="503">
        <f t="shared" si="11"/>
        <v>627062.5</v>
      </c>
    </row>
    <row r="37" spans="1:8" ht="29.25" customHeight="1">
      <c r="A37" s="309" t="s">
        <v>23</v>
      </c>
      <c r="B37" s="506" t="s">
        <v>217</v>
      </c>
      <c r="C37" s="502" t="s">
        <v>91</v>
      </c>
      <c r="D37" s="502" t="s">
        <v>447</v>
      </c>
      <c r="E37" s="502" t="s">
        <v>511</v>
      </c>
      <c r="F37" s="503">
        <v>700500</v>
      </c>
      <c r="G37" s="503">
        <v>627062.5</v>
      </c>
      <c r="H37" s="503">
        <v>627062.5</v>
      </c>
    </row>
    <row r="38" spans="1:8" ht="31.5">
      <c r="A38" s="527" t="s">
        <v>215</v>
      </c>
      <c r="B38" s="511" t="s">
        <v>217</v>
      </c>
      <c r="C38" s="500" t="s">
        <v>216</v>
      </c>
      <c r="D38" s="500"/>
      <c r="E38" s="500"/>
      <c r="F38" s="501">
        <f>F39</f>
        <v>50000</v>
      </c>
      <c r="G38" s="503"/>
      <c r="H38" s="503"/>
    </row>
    <row r="39" spans="1:8">
      <c r="A39" s="309" t="s">
        <v>23</v>
      </c>
      <c r="B39" s="506" t="s">
        <v>217</v>
      </c>
      <c r="C39" s="502" t="s">
        <v>216</v>
      </c>
      <c r="D39" s="502" t="s">
        <v>683</v>
      </c>
      <c r="E39" s="502" t="s">
        <v>354</v>
      </c>
      <c r="F39" s="503">
        <f>F40</f>
        <v>50000</v>
      </c>
      <c r="G39" s="503"/>
      <c r="H39" s="503"/>
    </row>
    <row r="40" spans="1:8" ht="18" customHeight="1">
      <c r="A40" s="309" t="s">
        <v>655</v>
      </c>
      <c r="B40" s="506" t="s">
        <v>217</v>
      </c>
      <c r="C40" s="502" t="s">
        <v>216</v>
      </c>
      <c r="D40" s="502" t="s">
        <v>683</v>
      </c>
      <c r="E40" s="502" t="s">
        <v>682</v>
      </c>
      <c r="F40" s="503">
        <v>50000</v>
      </c>
      <c r="G40" s="503"/>
      <c r="H40" s="503"/>
    </row>
    <row r="41" spans="1:8">
      <c r="A41" s="456" t="s">
        <v>92</v>
      </c>
      <c r="B41" s="493" t="s">
        <v>217</v>
      </c>
      <c r="C41" s="488" t="s">
        <v>93</v>
      </c>
      <c r="D41" s="488"/>
      <c r="E41" s="488"/>
      <c r="F41" s="490">
        <f>F43</f>
        <v>3000</v>
      </c>
      <c r="G41" s="490">
        <f t="shared" ref="G41:H41" si="12">G43</f>
        <v>3000</v>
      </c>
      <c r="H41" s="490">
        <f t="shared" si="12"/>
        <v>3000</v>
      </c>
    </row>
    <row r="42" spans="1:8" ht="31.5">
      <c r="A42" s="487" t="s">
        <v>574</v>
      </c>
      <c r="B42" s="493" t="s">
        <v>217</v>
      </c>
      <c r="C42" s="488" t="s">
        <v>93</v>
      </c>
      <c r="D42" s="488" t="s">
        <v>573</v>
      </c>
      <c r="E42" s="485" t="s">
        <v>354</v>
      </c>
      <c r="F42" s="486">
        <f>F43</f>
        <v>3000</v>
      </c>
      <c r="G42" s="486">
        <f t="shared" ref="G42:H42" si="13">G43</f>
        <v>3000</v>
      </c>
      <c r="H42" s="486">
        <f t="shared" si="13"/>
        <v>3000</v>
      </c>
    </row>
    <row r="43" spans="1:8">
      <c r="A43" s="199" t="s">
        <v>130</v>
      </c>
      <c r="B43" s="506" t="s">
        <v>217</v>
      </c>
      <c r="C43" s="485" t="s">
        <v>93</v>
      </c>
      <c r="D43" s="485" t="s">
        <v>450</v>
      </c>
      <c r="E43" s="485" t="s">
        <v>512</v>
      </c>
      <c r="F43" s="486">
        <v>3000</v>
      </c>
      <c r="G43" s="486">
        <v>3000</v>
      </c>
      <c r="H43" s="486">
        <v>3000</v>
      </c>
    </row>
    <row r="44" spans="1:8">
      <c r="A44" s="456" t="s">
        <v>224</v>
      </c>
      <c r="B44" s="493" t="s">
        <v>217</v>
      </c>
      <c r="C44" s="488" t="s">
        <v>221</v>
      </c>
      <c r="D44" s="488"/>
      <c r="E44" s="488"/>
      <c r="F44" s="490">
        <f>F45+F47</f>
        <v>20700</v>
      </c>
      <c r="G44" s="490">
        <f t="shared" ref="G44:H44" si="14">G45+G47</f>
        <v>100700</v>
      </c>
      <c r="H44" s="490">
        <f t="shared" si="14"/>
        <v>100700</v>
      </c>
    </row>
    <row r="45" spans="1:8" ht="31.5">
      <c r="A45" s="199" t="s">
        <v>504</v>
      </c>
      <c r="B45" s="506" t="s">
        <v>217</v>
      </c>
      <c r="C45" s="485" t="s">
        <v>221</v>
      </c>
      <c r="D45" s="485" t="s">
        <v>686</v>
      </c>
      <c r="E45" s="485" t="s">
        <v>341</v>
      </c>
      <c r="F45" s="486">
        <v>700</v>
      </c>
      <c r="G45" s="486">
        <v>700</v>
      </c>
      <c r="H45" s="486">
        <v>700</v>
      </c>
    </row>
    <row r="46" spans="1:8">
      <c r="A46" s="309" t="s">
        <v>575</v>
      </c>
      <c r="B46" s="506" t="s">
        <v>217</v>
      </c>
      <c r="C46" s="485" t="s">
        <v>221</v>
      </c>
      <c r="D46" s="485" t="s">
        <v>686</v>
      </c>
      <c r="E46" s="485" t="s">
        <v>506</v>
      </c>
      <c r="F46" s="486">
        <v>700</v>
      </c>
      <c r="G46" s="486">
        <v>700</v>
      </c>
      <c r="H46" s="486">
        <v>700</v>
      </c>
    </row>
    <row r="47" spans="1:8" ht="31.5">
      <c r="A47" s="199" t="s">
        <v>504</v>
      </c>
      <c r="B47" s="506" t="s">
        <v>217</v>
      </c>
      <c r="C47" s="485" t="s">
        <v>221</v>
      </c>
      <c r="D47" s="485" t="s">
        <v>476</v>
      </c>
      <c r="E47" s="485" t="s">
        <v>341</v>
      </c>
      <c r="F47" s="486">
        <f>F48</f>
        <v>20000</v>
      </c>
      <c r="G47" s="486">
        <f t="shared" ref="G47:H47" si="15">G48</f>
        <v>100000</v>
      </c>
      <c r="H47" s="486">
        <f t="shared" si="15"/>
        <v>100000</v>
      </c>
    </row>
    <row r="48" spans="1:8">
      <c r="A48" s="309" t="s">
        <v>575</v>
      </c>
      <c r="B48" s="506" t="s">
        <v>217</v>
      </c>
      <c r="C48" s="485" t="s">
        <v>221</v>
      </c>
      <c r="D48" s="485" t="s">
        <v>476</v>
      </c>
      <c r="E48" s="485" t="s">
        <v>506</v>
      </c>
      <c r="F48" s="486">
        <v>20000</v>
      </c>
      <c r="G48" s="486">
        <v>100000</v>
      </c>
      <c r="H48" s="486">
        <v>100000</v>
      </c>
    </row>
    <row r="49" spans="1:8" ht="24.75" customHeight="1">
      <c r="A49" s="262" t="s">
        <v>147</v>
      </c>
      <c r="B49" s="493" t="s">
        <v>217</v>
      </c>
      <c r="C49" s="500" t="s">
        <v>146</v>
      </c>
      <c r="D49" s="500"/>
      <c r="E49" s="500"/>
      <c r="F49" s="501">
        <f>F50</f>
        <v>137300</v>
      </c>
      <c r="G49" s="501">
        <f t="shared" ref="G49:H49" si="16">G50</f>
        <v>126100</v>
      </c>
      <c r="H49" s="501">
        <f t="shared" si="16"/>
        <v>126100</v>
      </c>
    </row>
    <row r="50" spans="1:8" ht="52.5" customHeight="1">
      <c r="A50" s="264" t="s">
        <v>684</v>
      </c>
      <c r="B50" s="493" t="s">
        <v>217</v>
      </c>
      <c r="C50" s="500" t="s">
        <v>146</v>
      </c>
      <c r="D50" s="500" t="s">
        <v>691</v>
      </c>
      <c r="E50" s="500"/>
      <c r="F50" s="501">
        <f>F51+F55</f>
        <v>137300</v>
      </c>
      <c r="G50" s="501">
        <f t="shared" ref="G50:H50" si="17">G51+G55</f>
        <v>126100</v>
      </c>
      <c r="H50" s="501">
        <f t="shared" si="17"/>
        <v>126100</v>
      </c>
    </row>
    <row r="51" spans="1:8" ht="38.25" customHeight="1">
      <c r="A51" s="443" t="s">
        <v>576</v>
      </c>
      <c r="B51" s="506" t="s">
        <v>217</v>
      </c>
      <c r="C51" s="485" t="s">
        <v>146</v>
      </c>
      <c r="D51" s="485" t="s">
        <v>652</v>
      </c>
      <c r="E51" s="485" t="s">
        <v>499</v>
      </c>
      <c r="F51" s="486">
        <f>F52+F53+F54</f>
        <v>124732.02</v>
      </c>
      <c r="G51" s="486">
        <f t="shared" ref="G51:H51" si="18">G52+G53+G54</f>
        <v>119210</v>
      </c>
      <c r="H51" s="486">
        <f t="shared" si="18"/>
        <v>119210</v>
      </c>
    </row>
    <row r="52" spans="1:8" ht="31.5">
      <c r="A52" s="309" t="s">
        <v>500</v>
      </c>
      <c r="B52" s="506" t="s">
        <v>217</v>
      </c>
      <c r="C52" s="485" t="s">
        <v>146</v>
      </c>
      <c r="D52" s="485" t="s">
        <v>652</v>
      </c>
      <c r="E52" s="485" t="s">
        <v>501</v>
      </c>
      <c r="F52" s="486">
        <v>95800.320000000007</v>
      </c>
      <c r="G52" s="486">
        <v>91710</v>
      </c>
      <c r="H52" s="486">
        <v>91710</v>
      </c>
    </row>
    <row r="53" spans="1:8" ht="47.25">
      <c r="A53" s="309" t="s">
        <v>124</v>
      </c>
      <c r="B53" s="506" t="s">
        <v>217</v>
      </c>
      <c r="C53" s="485" t="s">
        <v>146</v>
      </c>
      <c r="D53" s="485" t="s">
        <v>652</v>
      </c>
      <c r="E53" s="485" t="s">
        <v>502</v>
      </c>
      <c r="F53" s="486">
        <v>0</v>
      </c>
      <c r="G53" s="486">
        <v>0</v>
      </c>
      <c r="H53" s="486">
        <v>0</v>
      </c>
    </row>
    <row r="54" spans="1:8" ht="62.45" customHeight="1">
      <c r="A54" s="309" t="s">
        <v>262</v>
      </c>
      <c r="B54" s="506" t="s">
        <v>217</v>
      </c>
      <c r="C54" s="485" t="s">
        <v>146</v>
      </c>
      <c r="D54" s="485" t="s">
        <v>652</v>
      </c>
      <c r="E54" s="485" t="s">
        <v>503</v>
      </c>
      <c r="F54" s="486">
        <v>28931.7</v>
      </c>
      <c r="G54" s="486">
        <v>27500</v>
      </c>
      <c r="H54" s="486">
        <v>27500</v>
      </c>
    </row>
    <row r="55" spans="1:8" ht="61.9" customHeight="1">
      <c r="A55" s="199" t="s">
        <v>504</v>
      </c>
      <c r="B55" s="506" t="s">
        <v>217</v>
      </c>
      <c r="C55" s="485" t="s">
        <v>146</v>
      </c>
      <c r="D55" s="485" t="s">
        <v>652</v>
      </c>
      <c r="E55" s="485" t="s">
        <v>341</v>
      </c>
      <c r="F55" s="486">
        <f>F56</f>
        <v>12567.98</v>
      </c>
      <c r="G55" s="486">
        <f t="shared" ref="G55:H55" si="19">G56</f>
        <v>6890</v>
      </c>
      <c r="H55" s="486">
        <f t="shared" si="19"/>
        <v>6890</v>
      </c>
    </row>
    <row r="56" spans="1:8" ht="27" customHeight="1">
      <c r="A56" s="309" t="s">
        <v>315</v>
      </c>
      <c r="B56" s="506" t="s">
        <v>217</v>
      </c>
      <c r="C56" s="485" t="s">
        <v>146</v>
      </c>
      <c r="D56" s="485" t="s">
        <v>652</v>
      </c>
      <c r="E56" s="485" t="s">
        <v>506</v>
      </c>
      <c r="F56" s="486">
        <v>12567.98</v>
      </c>
      <c r="G56" s="486">
        <v>6890</v>
      </c>
      <c r="H56" s="486">
        <v>6890</v>
      </c>
    </row>
    <row r="57" spans="1:8" ht="39.75" customHeight="1">
      <c r="A57" s="262" t="s">
        <v>94</v>
      </c>
      <c r="B57" s="493" t="s">
        <v>217</v>
      </c>
      <c r="C57" s="488" t="s">
        <v>95</v>
      </c>
      <c r="D57" s="485"/>
      <c r="E57" s="485"/>
      <c r="F57" s="490">
        <f>F58+F64</f>
        <v>56000</v>
      </c>
      <c r="G57" s="490" t="e">
        <f>G58+G64</f>
        <v>#REF!</v>
      </c>
      <c r="H57" s="490" t="e">
        <f>H58+H64</f>
        <v>#REF!</v>
      </c>
    </row>
    <row r="58" spans="1:8" ht="41.25" customHeight="1">
      <c r="A58" s="453" t="s">
        <v>355</v>
      </c>
      <c r="B58" s="493" t="s">
        <v>217</v>
      </c>
      <c r="C58" s="488" t="s">
        <v>97</v>
      </c>
      <c r="D58" s="488" t="s">
        <v>513</v>
      </c>
      <c r="E58" s="488"/>
      <c r="F58" s="490">
        <f>F59</f>
        <v>1000</v>
      </c>
      <c r="G58" s="490" t="e">
        <f>#REF!+G59+#REF!</f>
        <v>#REF!</v>
      </c>
      <c r="H58" s="490" t="e">
        <f>#REF!+H59+#REF!</f>
        <v>#REF!</v>
      </c>
    </row>
    <row r="59" spans="1:8" s="150" customFormat="1" ht="31.5">
      <c r="A59" s="533" t="s">
        <v>357</v>
      </c>
      <c r="B59" s="534" t="s">
        <v>217</v>
      </c>
      <c r="C59" s="535" t="s">
        <v>97</v>
      </c>
      <c r="D59" s="535" t="s">
        <v>358</v>
      </c>
      <c r="E59" s="535"/>
      <c r="F59" s="536">
        <f>F62</f>
        <v>1000</v>
      </c>
      <c r="G59" s="490">
        <f t="shared" ref="G59:H59" si="20">G62</f>
        <v>2000</v>
      </c>
      <c r="H59" s="490">
        <f t="shared" si="20"/>
        <v>2000</v>
      </c>
    </row>
    <row r="60" spans="1:8" ht="51" customHeight="1">
      <c r="A60" s="537" t="s">
        <v>577</v>
      </c>
      <c r="B60" s="538" t="s">
        <v>217</v>
      </c>
      <c r="C60" s="539" t="s">
        <v>97</v>
      </c>
      <c r="D60" s="539" t="s">
        <v>514</v>
      </c>
      <c r="E60" s="539"/>
      <c r="F60" s="540">
        <f>F62</f>
        <v>1000</v>
      </c>
      <c r="G60" s="486">
        <f t="shared" ref="G60:H60" si="21">G62</f>
        <v>2000</v>
      </c>
      <c r="H60" s="486">
        <f t="shared" si="21"/>
        <v>2000</v>
      </c>
    </row>
    <row r="61" spans="1:8" ht="63">
      <c r="A61" s="294" t="s">
        <v>463</v>
      </c>
      <c r="B61" s="538" t="s">
        <v>217</v>
      </c>
      <c r="C61" s="539" t="s">
        <v>97</v>
      </c>
      <c r="D61" s="539" t="s">
        <v>360</v>
      </c>
      <c r="E61" s="539"/>
      <c r="F61" s="540">
        <f>F62</f>
        <v>1000</v>
      </c>
      <c r="G61" s="486">
        <f t="shared" ref="G61:H62" si="22">G62</f>
        <v>2000</v>
      </c>
      <c r="H61" s="486">
        <f t="shared" si="22"/>
        <v>2000</v>
      </c>
    </row>
    <row r="62" spans="1:8" ht="31.5">
      <c r="A62" s="541" t="s">
        <v>352</v>
      </c>
      <c r="B62" s="538" t="s">
        <v>217</v>
      </c>
      <c r="C62" s="539" t="s">
        <v>97</v>
      </c>
      <c r="D62" s="539" t="s">
        <v>360</v>
      </c>
      <c r="E62" s="539" t="s">
        <v>341</v>
      </c>
      <c r="F62" s="540">
        <f>F63</f>
        <v>1000</v>
      </c>
      <c r="G62" s="486">
        <f t="shared" si="22"/>
        <v>2000</v>
      </c>
      <c r="H62" s="486">
        <f t="shared" si="22"/>
        <v>2000</v>
      </c>
    </row>
    <row r="63" spans="1:8">
      <c r="A63" s="541" t="s">
        <v>315</v>
      </c>
      <c r="B63" s="538" t="s">
        <v>217</v>
      </c>
      <c r="C63" s="539" t="s">
        <v>97</v>
      </c>
      <c r="D63" s="539" t="s">
        <v>360</v>
      </c>
      <c r="E63" s="539" t="s">
        <v>506</v>
      </c>
      <c r="F63" s="540">
        <v>1000</v>
      </c>
      <c r="G63" s="486">
        <v>2000</v>
      </c>
      <c r="H63" s="486">
        <v>2000</v>
      </c>
    </row>
    <row r="64" spans="1:8" ht="41.25" customHeight="1">
      <c r="A64" s="453" t="s">
        <v>355</v>
      </c>
      <c r="B64" s="493" t="s">
        <v>217</v>
      </c>
      <c r="C64" s="488" t="s">
        <v>99</v>
      </c>
      <c r="D64" s="488" t="s">
        <v>513</v>
      </c>
      <c r="E64" s="488"/>
      <c r="F64" s="490">
        <f>F65+F79</f>
        <v>55000</v>
      </c>
      <c r="G64" s="490">
        <f t="shared" ref="G64:H64" si="23">G65</f>
        <v>23600</v>
      </c>
      <c r="H64" s="490">
        <f t="shared" si="23"/>
        <v>23600</v>
      </c>
    </row>
    <row r="65" spans="1:8" ht="36" customHeight="1">
      <c r="A65" s="28" t="s">
        <v>361</v>
      </c>
      <c r="B65" s="493" t="s">
        <v>217</v>
      </c>
      <c r="C65" s="488" t="s">
        <v>99</v>
      </c>
      <c r="D65" s="488" t="s">
        <v>362</v>
      </c>
      <c r="E65" s="488"/>
      <c r="F65" s="490">
        <f>F66+F72</f>
        <v>30000</v>
      </c>
      <c r="G65" s="490">
        <f t="shared" ref="G65:H65" si="24">G66+G72</f>
        <v>23600</v>
      </c>
      <c r="H65" s="490">
        <f t="shared" si="24"/>
        <v>23600</v>
      </c>
    </row>
    <row r="66" spans="1:8" ht="36" hidden="1" customHeight="1" thickBot="1">
      <c r="A66" s="309" t="s">
        <v>515</v>
      </c>
      <c r="B66" s="493" t="s">
        <v>217</v>
      </c>
      <c r="C66" s="485" t="s">
        <v>99</v>
      </c>
      <c r="D66" s="485" t="s">
        <v>516</v>
      </c>
      <c r="E66" s="485"/>
      <c r="F66" s="486">
        <f>F67+F70</f>
        <v>0</v>
      </c>
      <c r="G66" s="486">
        <f t="shared" ref="G66:H66" si="25">G67+G70</f>
        <v>0</v>
      </c>
      <c r="H66" s="486">
        <f t="shared" si="25"/>
        <v>0</v>
      </c>
    </row>
    <row r="67" spans="1:8" ht="36" hidden="1" customHeight="1" thickBot="1">
      <c r="A67" s="199" t="s">
        <v>517</v>
      </c>
      <c r="B67" s="493" t="s">
        <v>217</v>
      </c>
      <c r="C67" s="485" t="s">
        <v>99</v>
      </c>
      <c r="D67" s="485" t="s">
        <v>518</v>
      </c>
      <c r="E67" s="485" t="s">
        <v>339</v>
      </c>
      <c r="F67" s="486">
        <f>F68+F69</f>
        <v>0</v>
      </c>
      <c r="G67" s="486">
        <f t="shared" ref="G67:H67" si="26">G68+G69</f>
        <v>0</v>
      </c>
      <c r="H67" s="486">
        <f t="shared" si="26"/>
        <v>0</v>
      </c>
    </row>
    <row r="68" spans="1:8" ht="36" hidden="1" customHeight="1" thickBot="1">
      <c r="A68" s="309" t="s">
        <v>519</v>
      </c>
      <c r="B68" s="493" t="s">
        <v>217</v>
      </c>
      <c r="C68" s="485" t="s">
        <v>99</v>
      </c>
      <c r="D68" s="485" t="s">
        <v>518</v>
      </c>
      <c r="E68" s="485" t="s">
        <v>520</v>
      </c>
      <c r="F68" s="486"/>
      <c r="G68" s="486"/>
      <c r="H68" s="486"/>
    </row>
    <row r="69" spans="1:8" ht="36" hidden="1" customHeight="1" thickBot="1">
      <c r="A69" s="309" t="s">
        <v>521</v>
      </c>
      <c r="B69" s="493" t="s">
        <v>217</v>
      </c>
      <c r="C69" s="485" t="s">
        <v>99</v>
      </c>
      <c r="D69" s="485" t="s">
        <v>518</v>
      </c>
      <c r="E69" s="485" t="s">
        <v>522</v>
      </c>
      <c r="F69" s="486"/>
      <c r="G69" s="486"/>
      <c r="H69" s="486"/>
    </row>
    <row r="70" spans="1:8" ht="36" hidden="1" customHeight="1" thickBot="1">
      <c r="A70" s="199" t="s">
        <v>352</v>
      </c>
      <c r="B70" s="493" t="s">
        <v>217</v>
      </c>
      <c r="C70" s="485" t="s">
        <v>99</v>
      </c>
      <c r="D70" s="485" t="s">
        <v>523</v>
      </c>
      <c r="E70" s="485" t="s">
        <v>341</v>
      </c>
      <c r="F70" s="486">
        <f>F71</f>
        <v>0</v>
      </c>
      <c r="G70" s="486">
        <f t="shared" ref="G70:H70" si="27">G71</f>
        <v>0</v>
      </c>
      <c r="H70" s="486">
        <f t="shared" si="27"/>
        <v>0</v>
      </c>
    </row>
    <row r="71" spans="1:8" ht="36" hidden="1" customHeight="1" thickBot="1">
      <c r="A71" s="309" t="s">
        <v>505</v>
      </c>
      <c r="B71" s="493" t="s">
        <v>217</v>
      </c>
      <c r="C71" s="485" t="s">
        <v>99</v>
      </c>
      <c r="D71" s="485" t="s">
        <v>523</v>
      </c>
      <c r="E71" s="485" t="s">
        <v>506</v>
      </c>
      <c r="F71" s="486"/>
      <c r="G71" s="486"/>
      <c r="H71" s="486"/>
    </row>
    <row r="72" spans="1:8" ht="57" customHeight="1">
      <c r="A72" s="394" t="s">
        <v>524</v>
      </c>
      <c r="B72" s="506" t="s">
        <v>217</v>
      </c>
      <c r="C72" s="485" t="s">
        <v>99</v>
      </c>
      <c r="D72" s="485" t="s">
        <v>525</v>
      </c>
      <c r="E72" s="485"/>
      <c r="F72" s="486">
        <f>F74</f>
        <v>30000</v>
      </c>
      <c r="G72" s="486">
        <f t="shared" ref="G72:H72" si="28">G74</f>
        <v>23600</v>
      </c>
      <c r="H72" s="486">
        <f t="shared" si="28"/>
        <v>23600</v>
      </c>
    </row>
    <row r="73" spans="1:8" ht="78" customHeight="1">
      <c r="A73" s="294" t="s">
        <v>463</v>
      </c>
      <c r="B73" s="506" t="s">
        <v>217</v>
      </c>
      <c r="C73" s="485" t="s">
        <v>99</v>
      </c>
      <c r="D73" s="485" t="s">
        <v>368</v>
      </c>
      <c r="E73" s="485"/>
      <c r="F73" s="486">
        <f>F74</f>
        <v>30000</v>
      </c>
      <c r="G73" s="486">
        <f t="shared" ref="G73:H74" si="29">G74</f>
        <v>23600</v>
      </c>
      <c r="H73" s="486">
        <f t="shared" si="29"/>
        <v>23600</v>
      </c>
    </row>
    <row r="74" spans="1:8" ht="36" customHeight="1">
      <c r="A74" s="199" t="s">
        <v>352</v>
      </c>
      <c r="B74" s="506" t="s">
        <v>217</v>
      </c>
      <c r="C74" s="485" t="s">
        <v>99</v>
      </c>
      <c r="D74" s="485" t="s">
        <v>368</v>
      </c>
      <c r="E74" s="485" t="s">
        <v>341</v>
      </c>
      <c r="F74" s="486">
        <f>F75</f>
        <v>30000</v>
      </c>
      <c r="G74" s="486">
        <f t="shared" si="29"/>
        <v>23600</v>
      </c>
      <c r="H74" s="486">
        <f t="shared" si="29"/>
        <v>23600</v>
      </c>
    </row>
    <row r="75" spans="1:8" ht="36" customHeight="1">
      <c r="A75" s="309" t="s">
        <v>315</v>
      </c>
      <c r="B75" s="506" t="s">
        <v>217</v>
      </c>
      <c r="C75" s="485" t="s">
        <v>99</v>
      </c>
      <c r="D75" s="485" t="s">
        <v>368</v>
      </c>
      <c r="E75" s="485" t="s">
        <v>506</v>
      </c>
      <c r="F75" s="486">
        <v>30000</v>
      </c>
      <c r="G75" s="486">
        <v>23600</v>
      </c>
      <c r="H75" s="486">
        <v>23600</v>
      </c>
    </row>
    <row r="76" spans="1:8" ht="31.5" hidden="1">
      <c r="A76" s="28" t="s">
        <v>526</v>
      </c>
      <c r="B76" s="493" t="s">
        <v>217</v>
      </c>
      <c r="C76" s="488" t="s">
        <v>373</v>
      </c>
      <c r="D76" s="488" t="s">
        <v>370</v>
      </c>
      <c r="E76" s="488"/>
      <c r="F76" s="490">
        <f>F84</f>
        <v>328600</v>
      </c>
      <c r="G76" s="490">
        <f t="shared" ref="G76:H76" si="30">G84</f>
        <v>294885.67000000004</v>
      </c>
      <c r="H76" s="490">
        <f t="shared" si="30"/>
        <v>294885.67000000004</v>
      </c>
    </row>
    <row r="77" spans="1:8" ht="63" hidden="1">
      <c r="A77" s="394" t="s">
        <v>527</v>
      </c>
      <c r="B77" s="493" t="s">
        <v>217</v>
      </c>
      <c r="C77" s="485" t="s">
        <v>373</v>
      </c>
      <c r="D77" s="485" t="s">
        <v>528</v>
      </c>
      <c r="E77" s="485"/>
      <c r="F77" s="486">
        <f>F84</f>
        <v>328600</v>
      </c>
      <c r="G77" s="486">
        <f t="shared" ref="G77:H77" si="31">G84</f>
        <v>294885.67000000004</v>
      </c>
      <c r="H77" s="486">
        <f t="shared" si="31"/>
        <v>294885.67000000004</v>
      </c>
    </row>
    <row r="78" spans="1:8" ht="63" hidden="1">
      <c r="A78" s="294" t="s">
        <v>359</v>
      </c>
      <c r="B78" s="493" t="s">
        <v>217</v>
      </c>
      <c r="C78" s="485" t="s">
        <v>373</v>
      </c>
      <c r="D78" s="485" t="s">
        <v>371</v>
      </c>
      <c r="E78" s="485"/>
      <c r="F78" s="486">
        <f>F84</f>
        <v>328600</v>
      </c>
      <c r="G78" s="486">
        <f t="shared" ref="G78:H78" si="32">G84</f>
        <v>294885.67000000004</v>
      </c>
      <c r="H78" s="486">
        <f t="shared" si="32"/>
        <v>294885.67000000004</v>
      </c>
    </row>
    <row r="79" spans="1:8" ht="47.25">
      <c r="A79" s="462" t="s">
        <v>457</v>
      </c>
      <c r="B79" s="493" t="s">
        <v>217</v>
      </c>
      <c r="C79" s="488" t="s">
        <v>99</v>
      </c>
      <c r="D79" s="488" t="s">
        <v>456</v>
      </c>
      <c r="E79" s="488"/>
      <c r="F79" s="490">
        <f>F82</f>
        <v>25000</v>
      </c>
      <c r="G79" s="486"/>
      <c r="H79" s="486"/>
    </row>
    <row r="80" spans="1:8" ht="47.25">
      <c r="A80" s="452" t="s">
        <v>687</v>
      </c>
      <c r="B80" s="506" t="s">
        <v>217</v>
      </c>
      <c r="C80" s="485" t="s">
        <v>99</v>
      </c>
      <c r="D80" s="485" t="s">
        <v>578</v>
      </c>
      <c r="E80" s="485"/>
      <c r="F80" s="486">
        <f>F82</f>
        <v>25000</v>
      </c>
      <c r="G80" s="486"/>
      <c r="H80" s="486"/>
    </row>
    <row r="81" spans="1:8" ht="63">
      <c r="A81" s="294" t="s">
        <v>463</v>
      </c>
      <c r="B81" s="506" t="s">
        <v>217</v>
      </c>
      <c r="C81" s="485" t="s">
        <v>99</v>
      </c>
      <c r="D81" s="485" t="s">
        <v>458</v>
      </c>
      <c r="E81" s="485"/>
      <c r="F81" s="486">
        <f>F82</f>
        <v>25000</v>
      </c>
      <c r="G81" s="486"/>
      <c r="H81" s="486"/>
    </row>
    <row r="82" spans="1:8" ht="31.5">
      <c r="A82" s="199" t="s">
        <v>352</v>
      </c>
      <c r="B82" s="506" t="s">
        <v>217</v>
      </c>
      <c r="C82" s="485" t="s">
        <v>99</v>
      </c>
      <c r="D82" s="485" t="s">
        <v>458</v>
      </c>
      <c r="E82" s="485" t="s">
        <v>341</v>
      </c>
      <c r="F82" s="486">
        <f>F83</f>
        <v>25000</v>
      </c>
      <c r="G82" s="486"/>
      <c r="H82" s="486"/>
    </row>
    <row r="83" spans="1:8">
      <c r="A83" s="309" t="s">
        <v>315</v>
      </c>
      <c r="B83" s="506" t="s">
        <v>217</v>
      </c>
      <c r="C83" s="485" t="s">
        <v>99</v>
      </c>
      <c r="D83" s="485" t="s">
        <v>458</v>
      </c>
      <c r="E83" s="485" t="s">
        <v>506</v>
      </c>
      <c r="F83" s="486">
        <v>25000</v>
      </c>
      <c r="G83" s="486"/>
      <c r="H83" s="486"/>
    </row>
    <row r="84" spans="1:8" ht="29.25" customHeight="1">
      <c r="A84" s="262" t="s">
        <v>100</v>
      </c>
      <c r="B84" s="493" t="s">
        <v>217</v>
      </c>
      <c r="C84" s="488" t="s">
        <v>101</v>
      </c>
      <c r="D84" s="485"/>
      <c r="E84" s="485"/>
      <c r="F84" s="490">
        <f>F85+F115</f>
        <v>328600</v>
      </c>
      <c r="G84" s="490">
        <f t="shared" ref="G84:H84" si="33">G85+G115</f>
        <v>294885.67000000004</v>
      </c>
      <c r="H84" s="490">
        <f t="shared" si="33"/>
        <v>294885.67000000004</v>
      </c>
    </row>
    <row r="85" spans="1:8" ht="36" customHeight="1">
      <c r="A85" s="262" t="s">
        <v>688</v>
      </c>
      <c r="B85" s="493" t="s">
        <v>217</v>
      </c>
      <c r="C85" s="488" t="s">
        <v>103</v>
      </c>
      <c r="D85" s="485"/>
      <c r="E85" s="485"/>
      <c r="F85" s="490">
        <f>F86+F109</f>
        <v>297600</v>
      </c>
      <c r="G85" s="490">
        <f t="shared" ref="G85:H86" si="34">G86</f>
        <v>293885.67000000004</v>
      </c>
      <c r="H85" s="490">
        <f t="shared" si="34"/>
        <v>293885.67000000004</v>
      </c>
    </row>
    <row r="86" spans="1:8" ht="31.5">
      <c r="A86" s="28" t="s">
        <v>689</v>
      </c>
      <c r="B86" s="493" t="s">
        <v>217</v>
      </c>
      <c r="C86" s="488" t="s">
        <v>103</v>
      </c>
      <c r="D86" s="488" t="s">
        <v>375</v>
      </c>
      <c r="E86" s="488"/>
      <c r="F86" s="490">
        <f>F87</f>
        <v>296600</v>
      </c>
      <c r="G86" s="490">
        <f t="shared" si="34"/>
        <v>293885.67000000004</v>
      </c>
      <c r="H86" s="490">
        <f t="shared" si="34"/>
        <v>293885.67000000004</v>
      </c>
    </row>
    <row r="87" spans="1:8" ht="31.5" customHeight="1">
      <c r="A87" s="28" t="s">
        <v>529</v>
      </c>
      <c r="B87" s="493" t="s">
        <v>217</v>
      </c>
      <c r="C87" s="488" t="s">
        <v>103</v>
      </c>
      <c r="D87" s="488" t="s">
        <v>377</v>
      </c>
      <c r="E87" s="488"/>
      <c r="F87" s="490">
        <f>F88+F92</f>
        <v>296600</v>
      </c>
      <c r="G87" s="490">
        <f t="shared" ref="G87:H87" si="35">G88+G92</f>
        <v>293885.67000000004</v>
      </c>
      <c r="H87" s="490">
        <f t="shared" si="35"/>
        <v>293885.67000000004</v>
      </c>
    </row>
    <row r="88" spans="1:8" ht="31.5">
      <c r="A88" s="394" t="s">
        <v>530</v>
      </c>
      <c r="B88" s="506" t="s">
        <v>217</v>
      </c>
      <c r="C88" s="485" t="s">
        <v>103</v>
      </c>
      <c r="D88" s="485" t="s">
        <v>531</v>
      </c>
      <c r="E88" s="485"/>
      <c r="F88" s="486">
        <f>F90</f>
        <v>296600</v>
      </c>
      <c r="G88" s="486">
        <f t="shared" ref="G88:H88" si="36">G90</f>
        <v>228885.67</v>
      </c>
      <c r="H88" s="486">
        <f t="shared" si="36"/>
        <v>228885.67</v>
      </c>
    </row>
    <row r="89" spans="1:8" ht="63">
      <c r="A89" s="294" t="s">
        <v>463</v>
      </c>
      <c r="B89" s="506" t="s">
        <v>217</v>
      </c>
      <c r="C89" s="485" t="s">
        <v>103</v>
      </c>
      <c r="D89" s="485" t="s">
        <v>378</v>
      </c>
      <c r="E89" s="485"/>
      <c r="F89" s="486">
        <f>F90</f>
        <v>296600</v>
      </c>
      <c r="G89" s="486">
        <f t="shared" ref="G89:H90" si="37">G90</f>
        <v>228885.67</v>
      </c>
      <c r="H89" s="486">
        <f t="shared" si="37"/>
        <v>228885.67</v>
      </c>
    </row>
    <row r="90" spans="1:8" ht="31.5">
      <c r="A90" s="199" t="s">
        <v>352</v>
      </c>
      <c r="B90" s="506" t="s">
        <v>217</v>
      </c>
      <c r="C90" s="485" t="s">
        <v>103</v>
      </c>
      <c r="D90" s="485" t="s">
        <v>378</v>
      </c>
      <c r="E90" s="485" t="s">
        <v>341</v>
      </c>
      <c r="F90" s="486">
        <f>F91</f>
        <v>296600</v>
      </c>
      <c r="G90" s="486">
        <f t="shared" si="37"/>
        <v>228885.67</v>
      </c>
      <c r="H90" s="486">
        <f t="shared" si="37"/>
        <v>228885.67</v>
      </c>
    </row>
    <row r="91" spans="1:8">
      <c r="A91" s="309" t="s">
        <v>315</v>
      </c>
      <c r="B91" s="506" t="s">
        <v>217</v>
      </c>
      <c r="C91" s="485" t="s">
        <v>103</v>
      </c>
      <c r="D91" s="485" t="s">
        <v>378</v>
      </c>
      <c r="E91" s="485" t="s">
        <v>506</v>
      </c>
      <c r="F91" s="486">
        <v>296600</v>
      </c>
      <c r="G91" s="486">
        <v>228885.67</v>
      </c>
      <c r="H91" s="486">
        <v>228885.67</v>
      </c>
    </row>
    <row r="92" spans="1:8" ht="31.5">
      <c r="A92" s="452" t="s">
        <v>581</v>
      </c>
      <c r="B92" s="506" t="s">
        <v>217</v>
      </c>
      <c r="C92" s="485" t="s">
        <v>103</v>
      </c>
      <c r="D92" s="485" t="s">
        <v>532</v>
      </c>
      <c r="E92" s="485"/>
      <c r="F92" s="486">
        <f>F94</f>
        <v>0</v>
      </c>
      <c r="G92" s="486">
        <f t="shared" ref="G92:H92" si="38">G94</f>
        <v>65000</v>
      </c>
      <c r="H92" s="486">
        <f t="shared" si="38"/>
        <v>65000</v>
      </c>
    </row>
    <row r="93" spans="1:8" ht="63">
      <c r="A93" s="294" t="s">
        <v>463</v>
      </c>
      <c r="B93" s="506" t="s">
        <v>217</v>
      </c>
      <c r="C93" s="485" t="s">
        <v>103</v>
      </c>
      <c r="D93" s="485" t="s">
        <v>380</v>
      </c>
      <c r="E93" s="485"/>
      <c r="F93" s="486">
        <f>F94</f>
        <v>0</v>
      </c>
      <c r="G93" s="486">
        <f t="shared" ref="G93:H94" si="39">G94</f>
        <v>65000</v>
      </c>
      <c r="H93" s="486">
        <f t="shared" si="39"/>
        <v>65000</v>
      </c>
    </row>
    <row r="94" spans="1:8" ht="31.5">
      <c r="A94" s="199" t="s">
        <v>352</v>
      </c>
      <c r="B94" s="506" t="s">
        <v>217</v>
      </c>
      <c r="C94" s="485" t="s">
        <v>103</v>
      </c>
      <c r="D94" s="485" t="s">
        <v>380</v>
      </c>
      <c r="E94" s="485" t="s">
        <v>341</v>
      </c>
      <c r="F94" s="486">
        <f>F95</f>
        <v>0</v>
      </c>
      <c r="G94" s="486">
        <f t="shared" si="39"/>
        <v>65000</v>
      </c>
      <c r="H94" s="486">
        <f t="shared" si="39"/>
        <v>65000</v>
      </c>
    </row>
    <row r="95" spans="1:8">
      <c r="A95" s="309" t="s">
        <v>315</v>
      </c>
      <c r="B95" s="506" t="s">
        <v>217</v>
      </c>
      <c r="C95" s="485" t="s">
        <v>103</v>
      </c>
      <c r="D95" s="485" t="s">
        <v>380</v>
      </c>
      <c r="E95" s="485" t="s">
        <v>506</v>
      </c>
      <c r="F95" s="486">
        <v>0</v>
      </c>
      <c r="G95" s="486">
        <v>65000</v>
      </c>
      <c r="H95" s="486">
        <v>65000</v>
      </c>
    </row>
    <row r="96" spans="1:8" ht="47.25">
      <c r="A96" s="265" t="s">
        <v>582</v>
      </c>
      <c r="B96" s="506" t="s">
        <v>217</v>
      </c>
      <c r="C96" s="485" t="s">
        <v>103</v>
      </c>
      <c r="D96" s="485" t="s">
        <v>583</v>
      </c>
      <c r="E96" s="485"/>
      <c r="F96" s="486">
        <f>F98</f>
        <v>0</v>
      </c>
      <c r="G96" s="486">
        <f t="shared" ref="G96:H96" si="40">G98</f>
        <v>0</v>
      </c>
      <c r="H96" s="486">
        <f t="shared" si="40"/>
        <v>0</v>
      </c>
    </row>
    <row r="97" spans="1:8" ht="63">
      <c r="A97" s="294" t="s">
        <v>359</v>
      </c>
      <c r="B97" s="506" t="s">
        <v>217</v>
      </c>
      <c r="C97" s="485" t="s">
        <v>103</v>
      </c>
      <c r="D97" s="485" t="s">
        <v>464</v>
      </c>
      <c r="E97" s="485"/>
      <c r="F97" s="486">
        <f>F98</f>
        <v>0</v>
      </c>
      <c r="G97" s="486">
        <f t="shared" ref="G97:H98" si="41">G98</f>
        <v>0</v>
      </c>
      <c r="H97" s="486">
        <f t="shared" si="41"/>
        <v>0</v>
      </c>
    </row>
    <row r="98" spans="1:8" ht="31.5">
      <c r="A98" s="199" t="s">
        <v>352</v>
      </c>
      <c r="B98" s="506" t="s">
        <v>217</v>
      </c>
      <c r="C98" s="485" t="s">
        <v>103</v>
      </c>
      <c r="D98" s="485" t="s">
        <v>464</v>
      </c>
      <c r="E98" s="485" t="s">
        <v>341</v>
      </c>
      <c r="F98" s="486">
        <f>F99</f>
        <v>0</v>
      </c>
      <c r="G98" s="486">
        <f t="shared" si="41"/>
        <v>0</v>
      </c>
      <c r="H98" s="486">
        <f t="shared" si="41"/>
        <v>0</v>
      </c>
    </row>
    <row r="99" spans="1:8">
      <c r="A99" s="309" t="s">
        <v>315</v>
      </c>
      <c r="B99" s="506" t="s">
        <v>217</v>
      </c>
      <c r="C99" s="485" t="s">
        <v>103</v>
      </c>
      <c r="D99" s="485" t="s">
        <v>464</v>
      </c>
      <c r="E99" s="485" t="s">
        <v>506</v>
      </c>
      <c r="F99" s="486">
        <v>0</v>
      </c>
      <c r="G99" s="486">
        <v>0</v>
      </c>
      <c r="H99" s="486">
        <v>0</v>
      </c>
    </row>
    <row r="100" spans="1:8" ht="31.5" hidden="1">
      <c r="A100" s="28" t="s">
        <v>381</v>
      </c>
      <c r="B100" s="493" t="s">
        <v>217</v>
      </c>
      <c r="C100" s="488" t="s">
        <v>103</v>
      </c>
      <c r="D100" s="488" t="s">
        <v>382</v>
      </c>
      <c r="E100" s="488"/>
      <c r="F100" s="490">
        <f>F103</f>
        <v>0</v>
      </c>
      <c r="G100" s="490">
        <f t="shared" ref="G100:H100" si="42">G103</f>
        <v>0</v>
      </c>
      <c r="H100" s="490">
        <f t="shared" si="42"/>
        <v>0</v>
      </c>
    </row>
    <row r="101" spans="1:8" ht="47.25" hidden="1">
      <c r="A101" s="394" t="s">
        <v>533</v>
      </c>
      <c r="B101" s="493" t="s">
        <v>217</v>
      </c>
      <c r="C101" s="485" t="s">
        <v>103</v>
      </c>
      <c r="D101" s="485" t="s">
        <v>534</v>
      </c>
      <c r="E101" s="485"/>
      <c r="F101" s="486">
        <f>F103</f>
        <v>0</v>
      </c>
      <c r="G101" s="486">
        <f t="shared" ref="G101:H101" si="43">G103</f>
        <v>0</v>
      </c>
      <c r="H101" s="486">
        <f t="shared" si="43"/>
        <v>0</v>
      </c>
    </row>
    <row r="102" spans="1:8" ht="63" hidden="1">
      <c r="A102" s="294" t="s">
        <v>359</v>
      </c>
      <c r="B102" s="493" t="s">
        <v>217</v>
      </c>
      <c r="C102" s="485" t="s">
        <v>103</v>
      </c>
      <c r="D102" s="485" t="s">
        <v>383</v>
      </c>
      <c r="E102" s="485"/>
      <c r="F102" s="486">
        <f>F103</f>
        <v>0</v>
      </c>
      <c r="G102" s="486">
        <f t="shared" ref="G102:H103" si="44">G103</f>
        <v>0</v>
      </c>
      <c r="H102" s="486">
        <f t="shared" si="44"/>
        <v>0</v>
      </c>
    </row>
    <row r="103" spans="1:8" ht="31.5" hidden="1">
      <c r="A103" s="199" t="s">
        <v>352</v>
      </c>
      <c r="B103" s="493" t="s">
        <v>217</v>
      </c>
      <c r="C103" s="485" t="s">
        <v>103</v>
      </c>
      <c r="D103" s="485" t="s">
        <v>383</v>
      </c>
      <c r="E103" s="485" t="s">
        <v>341</v>
      </c>
      <c r="F103" s="486">
        <f>F104</f>
        <v>0</v>
      </c>
      <c r="G103" s="486">
        <f t="shared" si="44"/>
        <v>0</v>
      </c>
      <c r="H103" s="486">
        <f t="shared" si="44"/>
        <v>0</v>
      </c>
    </row>
    <row r="104" spans="1:8" ht="31.5" hidden="1">
      <c r="A104" s="309" t="s">
        <v>505</v>
      </c>
      <c r="B104" s="493" t="s">
        <v>217</v>
      </c>
      <c r="C104" s="485" t="s">
        <v>103</v>
      </c>
      <c r="D104" s="485" t="s">
        <v>383</v>
      </c>
      <c r="E104" s="485" t="s">
        <v>506</v>
      </c>
      <c r="F104" s="486"/>
      <c r="G104" s="486"/>
      <c r="H104" s="486"/>
    </row>
    <row r="105" spans="1:8" ht="31.5" hidden="1">
      <c r="A105" s="28" t="s">
        <v>535</v>
      </c>
      <c r="B105" s="493" t="s">
        <v>217</v>
      </c>
      <c r="C105" s="488" t="s">
        <v>103</v>
      </c>
      <c r="D105" s="488" t="s">
        <v>385</v>
      </c>
      <c r="E105" s="488"/>
      <c r="F105" s="490">
        <f>F108</f>
        <v>31000</v>
      </c>
      <c r="G105" s="490">
        <f t="shared" ref="G105:H105" si="45">G108</f>
        <v>1000</v>
      </c>
      <c r="H105" s="490">
        <f t="shared" si="45"/>
        <v>1000</v>
      </c>
    </row>
    <row r="106" spans="1:8" ht="31.5" hidden="1">
      <c r="A106" s="22" t="s">
        <v>536</v>
      </c>
      <c r="B106" s="493" t="s">
        <v>217</v>
      </c>
      <c r="C106" s="485" t="s">
        <v>103</v>
      </c>
      <c r="D106" s="485" t="s">
        <v>537</v>
      </c>
      <c r="E106" s="485"/>
      <c r="F106" s="486">
        <f>F108</f>
        <v>31000</v>
      </c>
      <c r="G106" s="486">
        <f t="shared" ref="G106:H106" si="46">G108</f>
        <v>1000</v>
      </c>
      <c r="H106" s="486">
        <f t="shared" si="46"/>
        <v>1000</v>
      </c>
    </row>
    <row r="107" spans="1:8" ht="63" hidden="1">
      <c r="A107" s="294" t="s">
        <v>359</v>
      </c>
      <c r="B107" s="493" t="s">
        <v>217</v>
      </c>
      <c r="C107" s="485" t="s">
        <v>103</v>
      </c>
      <c r="D107" s="485" t="s">
        <v>386</v>
      </c>
      <c r="E107" s="485"/>
      <c r="F107" s="486">
        <f>F108</f>
        <v>31000</v>
      </c>
      <c r="G107" s="486">
        <f t="shared" ref="G107:H115" si="47">G108</f>
        <v>1000</v>
      </c>
      <c r="H107" s="486">
        <f t="shared" si="47"/>
        <v>1000</v>
      </c>
    </row>
    <row r="108" spans="1:8" ht="31.5" hidden="1">
      <c r="A108" s="199" t="s">
        <v>352</v>
      </c>
      <c r="B108" s="493" t="s">
        <v>217</v>
      </c>
      <c r="C108" s="485" t="s">
        <v>103</v>
      </c>
      <c r="D108" s="485" t="s">
        <v>386</v>
      </c>
      <c r="E108" s="485" t="s">
        <v>341</v>
      </c>
      <c r="F108" s="486">
        <f>F115</f>
        <v>31000</v>
      </c>
      <c r="G108" s="486">
        <f>G115</f>
        <v>1000</v>
      </c>
      <c r="H108" s="486">
        <f>H115</f>
        <v>1000</v>
      </c>
    </row>
    <row r="109" spans="1:8" ht="31.5">
      <c r="A109" s="531" t="s">
        <v>355</v>
      </c>
      <c r="B109" s="493" t="s">
        <v>217</v>
      </c>
      <c r="C109" s="488" t="s">
        <v>97</v>
      </c>
      <c r="D109" s="488" t="s">
        <v>513</v>
      </c>
      <c r="E109" s="485"/>
      <c r="F109" s="490">
        <f>F110</f>
        <v>1000</v>
      </c>
      <c r="G109" s="486"/>
      <c r="H109" s="486"/>
    </row>
    <row r="110" spans="1:8" ht="31.5">
      <c r="A110" s="262" t="s">
        <v>461</v>
      </c>
      <c r="B110" s="493" t="s">
        <v>217</v>
      </c>
      <c r="C110" s="488" t="s">
        <v>97</v>
      </c>
      <c r="D110" s="488" t="s">
        <v>459</v>
      </c>
      <c r="E110" s="488"/>
      <c r="F110" s="490">
        <f>F113</f>
        <v>1000</v>
      </c>
      <c r="G110" s="486"/>
      <c r="H110" s="486"/>
    </row>
    <row r="111" spans="1:8" ht="78.75">
      <c r="A111" s="489" t="s">
        <v>580</v>
      </c>
      <c r="B111" s="506" t="s">
        <v>217</v>
      </c>
      <c r="C111" s="485" t="s">
        <v>97</v>
      </c>
      <c r="D111" s="485" t="s">
        <v>579</v>
      </c>
      <c r="E111" s="485"/>
      <c r="F111" s="486">
        <f>F113</f>
        <v>1000</v>
      </c>
      <c r="G111" s="486"/>
      <c r="H111" s="486"/>
    </row>
    <row r="112" spans="1:8" ht="63">
      <c r="A112" s="294" t="s">
        <v>463</v>
      </c>
      <c r="B112" s="506" t="s">
        <v>217</v>
      </c>
      <c r="C112" s="485" t="s">
        <v>97</v>
      </c>
      <c r="D112" s="485" t="s">
        <v>460</v>
      </c>
      <c r="E112" s="485"/>
      <c r="F112" s="486">
        <f>F113</f>
        <v>1000</v>
      </c>
      <c r="G112" s="486"/>
      <c r="H112" s="486"/>
    </row>
    <row r="113" spans="1:8" ht="31.5">
      <c r="A113" s="199" t="s">
        <v>352</v>
      </c>
      <c r="B113" s="506" t="s">
        <v>217</v>
      </c>
      <c r="C113" s="485" t="s">
        <v>97</v>
      </c>
      <c r="D113" s="485" t="s">
        <v>460</v>
      </c>
      <c r="E113" s="485" t="s">
        <v>341</v>
      </c>
      <c r="F113" s="486">
        <f>F114</f>
        <v>1000</v>
      </c>
      <c r="G113" s="486"/>
      <c r="H113" s="486"/>
    </row>
    <row r="114" spans="1:8">
      <c r="A114" s="309" t="s">
        <v>315</v>
      </c>
      <c r="B114" s="506" t="s">
        <v>217</v>
      </c>
      <c r="C114" s="485" t="s">
        <v>97</v>
      </c>
      <c r="D114" s="485" t="s">
        <v>460</v>
      </c>
      <c r="E114" s="485" t="s">
        <v>506</v>
      </c>
      <c r="F114" s="486">
        <v>1000</v>
      </c>
      <c r="G114" s="486"/>
      <c r="H114" s="486"/>
    </row>
    <row r="115" spans="1:8" ht="37.5" customHeight="1">
      <c r="A115" s="491" t="s">
        <v>584</v>
      </c>
      <c r="B115" s="493" t="s">
        <v>217</v>
      </c>
      <c r="C115" s="485"/>
      <c r="D115" s="485"/>
      <c r="E115" s="485"/>
      <c r="F115" s="490">
        <f>F116+F121</f>
        <v>31000</v>
      </c>
      <c r="G115" s="490">
        <f t="shared" si="47"/>
        <v>1000</v>
      </c>
      <c r="H115" s="490">
        <f t="shared" si="47"/>
        <v>1000</v>
      </c>
    </row>
    <row r="116" spans="1:8" ht="31.5">
      <c r="A116" s="28" t="s">
        <v>538</v>
      </c>
      <c r="B116" s="493" t="s">
        <v>217</v>
      </c>
      <c r="C116" s="488" t="s">
        <v>324</v>
      </c>
      <c r="D116" s="488" t="s">
        <v>388</v>
      </c>
      <c r="E116" s="488" t="s">
        <v>431</v>
      </c>
      <c r="F116" s="490">
        <f>F119</f>
        <v>1000</v>
      </c>
      <c r="G116" s="490">
        <f t="shared" ref="G116:H116" si="48">G119</f>
        <v>1000</v>
      </c>
      <c r="H116" s="490">
        <f t="shared" si="48"/>
        <v>1000</v>
      </c>
    </row>
    <row r="117" spans="1:8" ht="47.25">
      <c r="A117" s="504" t="s">
        <v>585</v>
      </c>
      <c r="B117" s="506" t="s">
        <v>217</v>
      </c>
      <c r="C117" s="485" t="s">
        <v>324</v>
      </c>
      <c r="D117" s="485" t="s">
        <v>636</v>
      </c>
      <c r="E117" s="485"/>
      <c r="F117" s="486">
        <f>F118</f>
        <v>1000</v>
      </c>
      <c r="G117" s="486">
        <f t="shared" ref="G117:H119" si="49">G118</f>
        <v>1000</v>
      </c>
      <c r="H117" s="486">
        <f t="shared" si="49"/>
        <v>1000</v>
      </c>
    </row>
    <row r="118" spans="1:8" ht="63">
      <c r="A118" s="294" t="s">
        <v>463</v>
      </c>
      <c r="B118" s="506" t="s">
        <v>217</v>
      </c>
      <c r="C118" s="485" t="s">
        <v>324</v>
      </c>
      <c r="D118" s="485" t="s">
        <v>635</v>
      </c>
      <c r="E118" s="485"/>
      <c r="F118" s="486">
        <f>F119</f>
        <v>1000</v>
      </c>
      <c r="G118" s="486">
        <f t="shared" si="49"/>
        <v>1000</v>
      </c>
      <c r="H118" s="486">
        <f t="shared" si="49"/>
        <v>1000</v>
      </c>
    </row>
    <row r="119" spans="1:8" ht="31.5">
      <c r="A119" s="199" t="s">
        <v>352</v>
      </c>
      <c r="B119" s="506" t="s">
        <v>217</v>
      </c>
      <c r="C119" s="485" t="s">
        <v>324</v>
      </c>
      <c r="D119" s="485" t="s">
        <v>635</v>
      </c>
      <c r="E119" s="485" t="s">
        <v>341</v>
      </c>
      <c r="F119" s="486">
        <f>F120</f>
        <v>1000</v>
      </c>
      <c r="G119" s="486">
        <f t="shared" si="49"/>
        <v>1000</v>
      </c>
      <c r="H119" s="486">
        <f t="shared" si="49"/>
        <v>1000</v>
      </c>
    </row>
    <row r="120" spans="1:8" s="115" customFormat="1">
      <c r="A120" s="309" t="s">
        <v>575</v>
      </c>
      <c r="B120" s="506" t="s">
        <v>217</v>
      </c>
      <c r="C120" s="485" t="s">
        <v>324</v>
      </c>
      <c r="D120" s="485" t="s">
        <v>635</v>
      </c>
      <c r="E120" s="485" t="s">
        <v>506</v>
      </c>
      <c r="F120" s="486">
        <v>1000</v>
      </c>
      <c r="G120" s="486">
        <v>1000</v>
      </c>
      <c r="H120" s="486">
        <v>1000</v>
      </c>
    </row>
    <row r="121" spans="1:8" s="115" customFormat="1" ht="31.5">
      <c r="A121" s="492" t="s">
        <v>344</v>
      </c>
      <c r="B121" s="506" t="s">
        <v>217</v>
      </c>
      <c r="C121" s="485" t="s">
        <v>324</v>
      </c>
      <c r="D121" s="488" t="s">
        <v>345</v>
      </c>
      <c r="E121" s="488" t="s">
        <v>431</v>
      </c>
      <c r="F121" s="490">
        <f>F122</f>
        <v>30000</v>
      </c>
      <c r="G121" s="486"/>
      <c r="H121" s="486"/>
    </row>
    <row r="122" spans="1:8" s="115" customFormat="1" ht="78.75">
      <c r="A122" s="265" t="s">
        <v>741</v>
      </c>
      <c r="B122" s="506" t="s">
        <v>217</v>
      </c>
      <c r="C122" s="485" t="s">
        <v>324</v>
      </c>
      <c r="D122" s="488" t="s">
        <v>742</v>
      </c>
      <c r="E122" s="488"/>
      <c r="F122" s="490">
        <f>F123+F127</f>
        <v>30000</v>
      </c>
      <c r="G122" s="486"/>
      <c r="H122" s="486"/>
    </row>
    <row r="123" spans="1:8" s="115" customFormat="1" ht="31.5">
      <c r="A123" s="504" t="s">
        <v>745</v>
      </c>
      <c r="B123" s="506" t="s">
        <v>217</v>
      </c>
      <c r="C123" s="485" t="s">
        <v>324</v>
      </c>
      <c r="D123" s="485" t="s">
        <v>747</v>
      </c>
      <c r="E123" s="485"/>
      <c r="F123" s="486">
        <f>F124</f>
        <v>16000</v>
      </c>
      <c r="G123" s="486"/>
      <c r="H123" s="486"/>
    </row>
    <row r="124" spans="1:8" s="115" customFormat="1" ht="63">
      <c r="A124" s="294" t="s">
        <v>463</v>
      </c>
      <c r="B124" s="506" t="s">
        <v>217</v>
      </c>
      <c r="C124" s="485" t="s">
        <v>324</v>
      </c>
      <c r="D124" s="485" t="s">
        <v>743</v>
      </c>
      <c r="E124" s="485"/>
      <c r="F124" s="486">
        <f>F125</f>
        <v>16000</v>
      </c>
      <c r="G124" s="486"/>
      <c r="H124" s="486"/>
    </row>
    <row r="125" spans="1:8" s="115" customFormat="1" ht="31.5">
      <c r="A125" s="199" t="s">
        <v>352</v>
      </c>
      <c r="B125" s="506" t="s">
        <v>217</v>
      </c>
      <c r="C125" s="485" t="s">
        <v>324</v>
      </c>
      <c r="D125" s="485" t="s">
        <v>743</v>
      </c>
      <c r="E125" s="485"/>
      <c r="F125" s="486">
        <f>F126</f>
        <v>16000</v>
      </c>
      <c r="G125" s="486"/>
      <c r="H125" s="486"/>
    </row>
    <row r="126" spans="1:8" s="115" customFormat="1">
      <c r="A126" s="309" t="s">
        <v>575</v>
      </c>
      <c r="B126" s="506" t="s">
        <v>217</v>
      </c>
      <c r="C126" s="485" t="s">
        <v>324</v>
      </c>
      <c r="D126" s="485" t="s">
        <v>743</v>
      </c>
      <c r="E126" s="485"/>
      <c r="F126" s="486">
        <v>16000</v>
      </c>
      <c r="G126" s="486"/>
      <c r="H126" s="486"/>
    </row>
    <row r="127" spans="1:8" s="115" customFormat="1" ht="32.25" customHeight="1">
      <c r="A127" s="504" t="s">
        <v>746</v>
      </c>
      <c r="B127" s="506" t="s">
        <v>217</v>
      </c>
      <c r="C127" s="485" t="s">
        <v>324</v>
      </c>
      <c r="D127" s="485" t="s">
        <v>748</v>
      </c>
      <c r="E127" s="485"/>
      <c r="F127" s="486">
        <f>F128</f>
        <v>14000</v>
      </c>
      <c r="G127" s="486"/>
      <c r="H127" s="486"/>
    </row>
    <row r="128" spans="1:8" s="115" customFormat="1" ht="63">
      <c r="A128" s="294" t="s">
        <v>463</v>
      </c>
      <c r="B128" s="506" t="s">
        <v>217</v>
      </c>
      <c r="C128" s="485" t="s">
        <v>324</v>
      </c>
      <c r="D128" s="485" t="s">
        <v>744</v>
      </c>
      <c r="E128" s="485"/>
      <c r="F128" s="486">
        <f>F129</f>
        <v>14000</v>
      </c>
      <c r="G128" s="486"/>
      <c r="H128" s="486"/>
    </row>
    <row r="129" spans="1:8" s="115" customFormat="1" ht="31.5">
      <c r="A129" s="199" t="s">
        <v>352</v>
      </c>
      <c r="B129" s="506" t="s">
        <v>217</v>
      </c>
      <c r="C129" s="485" t="s">
        <v>324</v>
      </c>
      <c r="D129" s="485" t="s">
        <v>744</v>
      </c>
      <c r="E129" s="485"/>
      <c r="F129" s="486">
        <f>F130</f>
        <v>14000</v>
      </c>
      <c r="G129" s="486"/>
      <c r="H129" s="486"/>
    </row>
    <row r="130" spans="1:8" s="115" customFormat="1">
      <c r="A130" s="309" t="s">
        <v>575</v>
      </c>
      <c r="B130" s="506" t="s">
        <v>217</v>
      </c>
      <c r="C130" s="485" t="s">
        <v>324</v>
      </c>
      <c r="D130" s="485" t="s">
        <v>744</v>
      </c>
      <c r="E130" s="485"/>
      <c r="F130" s="486">
        <v>14000</v>
      </c>
      <c r="G130" s="486"/>
      <c r="H130" s="486"/>
    </row>
    <row r="131" spans="1:8" s="115" customFormat="1" ht="35.25" customHeight="1">
      <c r="A131" s="262" t="s">
        <v>104</v>
      </c>
      <c r="B131" s="493" t="s">
        <v>217</v>
      </c>
      <c r="C131" s="488" t="s">
        <v>105</v>
      </c>
      <c r="D131" s="485"/>
      <c r="E131" s="485"/>
      <c r="F131" s="490">
        <f>F132</f>
        <v>234100</v>
      </c>
      <c r="G131" s="490">
        <f t="shared" ref="G131:H132" si="50">G132</f>
        <v>75514</v>
      </c>
      <c r="H131" s="490">
        <f t="shared" si="50"/>
        <v>75514</v>
      </c>
    </row>
    <row r="132" spans="1:8" s="115" customFormat="1" ht="25.5" customHeight="1">
      <c r="A132" s="262" t="s">
        <v>113</v>
      </c>
      <c r="B132" s="493" t="s">
        <v>217</v>
      </c>
      <c r="C132" s="488" t="s">
        <v>114</v>
      </c>
      <c r="D132" s="485"/>
      <c r="E132" s="485"/>
      <c r="F132" s="490">
        <f>F133+F178</f>
        <v>234100</v>
      </c>
      <c r="G132" s="490">
        <f t="shared" si="50"/>
        <v>75514</v>
      </c>
      <c r="H132" s="490">
        <f t="shared" si="50"/>
        <v>75514</v>
      </c>
    </row>
    <row r="133" spans="1:8" s="105" customFormat="1" ht="34.5" customHeight="1">
      <c r="A133" s="453" t="s">
        <v>539</v>
      </c>
      <c r="B133" s="493" t="s">
        <v>217</v>
      </c>
      <c r="C133" s="488" t="s">
        <v>114</v>
      </c>
      <c r="D133" s="488" t="s">
        <v>391</v>
      </c>
      <c r="E133" s="488" t="s">
        <v>431</v>
      </c>
      <c r="F133" s="490">
        <f>F143+F169</f>
        <v>30000</v>
      </c>
      <c r="G133" s="490">
        <f t="shared" ref="G133:H133" si="51">G143+G169</f>
        <v>75514</v>
      </c>
      <c r="H133" s="490">
        <f t="shared" si="51"/>
        <v>75514</v>
      </c>
    </row>
    <row r="134" spans="1:8" s="105" customFormat="1" ht="31.5" hidden="1">
      <c r="A134" s="456" t="s">
        <v>392</v>
      </c>
      <c r="B134" s="493" t="s">
        <v>217</v>
      </c>
      <c r="C134" s="488" t="s">
        <v>396</v>
      </c>
      <c r="D134" s="488" t="s">
        <v>393</v>
      </c>
      <c r="E134" s="488"/>
      <c r="F134" s="490">
        <f>F137</f>
        <v>0</v>
      </c>
      <c r="G134" s="490">
        <f t="shared" ref="G134:H134" si="52">G137</f>
        <v>0</v>
      </c>
      <c r="H134" s="490">
        <f t="shared" si="52"/>
        <v>0</v>
      </c>
    </row>
    <row r="135" spans="1:8" ht="94.5" hidden="1">
      <c r="A135" s="394" t="s">
        <v>540</v>
      </c>
      <c r="B135" s="493" t="s">
        <v>217</v>
      </c>
      <c r="C135" s="485" t="s">
        <v>396</v>
      </c>
      <c r="D135" s="485" t="s">
        <v>541</v>
      </c>
      <c r="E135" s="485"/>
      <c r="F135" s="486">
        <f>F136</f>
        <v>0</v>
      </c>
      <c r="G135" s="486">
        <f t="shared" ref="G135:H137" si="53">G136</f>
        <v>0</v>
      </c>
      <c r="H135" s="486">
        <f t="shared" si="53"/>
        <v>0</v>
      </c>
    </row>
    <row r="136" spans="1:8" ht="63" hidden="1">
      <c r="A136" s="294" t="s">
        <v>359</v>
      </c>
      <c r="B136" s="493" t="s">
        <v>217</v>
      </c>
      <c r="C136" s="485" t="s">
        <v>396</v>
      </c>
      <c r="D136" s="485" t="s">
        <v>394</v>
      </c>
      <c r="E136" s="485"/>
      <c r="F136" s="486">
        <f>F137</f>
        <v>0</v>
      </c>
      <c r="G136" s="486">
        <f t="shared" si="53"/>
        <v>0</v>
      </c>
      <c r="H136" s="486">
        <f t="shared" si="53"/>
        <v>0</v>
      </c>
    </row>
    <row r="137" spans="1:8" ht="31.5" hidden="1">
      <c r="A137" s="199" t="s">
        <v>352</v>
      </c>
      <c r="B137" s="493" t="s">
        <v>217</v>
      </c>
      <c r="C137" s="485" t="s">
        <v>396</v>
      </c>
      <c r="D137" s="485" t="s">
        <v>394</v>
      </c>
      <c r="E137" s="485" t="s">
        <v>341</v>
      </c>
      <c r="F137" s="486">
        <f>F138</f>
        <v>0</v>
      </c>
      <c r="G137" s="486">
        <f t="shared" si="53"/>
        <v>0</v>
      </c>
      <c r="H137" s="486">
        <f t="shared" si="53"/>
        <v>0</v>
      </c>
    </row>
    <row r="138" spans="1:8" ht="47.25" hidden="1">
      <c r="A138" s="309" t="s">
        <v>542</v>
      </c>
      <c r="B138" s="493" t="s">
        <v>217</v>
      </c>
      <c r="C138" s="485" t="s">
        <v>396</v>
      </c>
      <c r="D138" s="485" t="s">
        <v>394</v>
      </c>
      <c r="E138" s="485" t="s">
        <v>543</v>
      </c>
      <c r="F138" s="486"/>
      <c r="G138" s="486"/>
      <c r="H138" s="486"/>
    </row>
    <row r="139" spans="1:8" ht="31.5" hidden="1">
      <c r="A139" s="456" t="s">
        <v>544</v>
      </c>
      <c r="B139" s="493" t="s">
        <v>217</v>
      </c>
      <c r="C139" s="488" t="s">
        <v>114</v>
      </c>
      <c r="D139" s="488" t="s">
        <v>545</v>
      </c>
      <c r="E139" s="488"/>
      <c r="F139" s="490" t="e">
        <f>F142</f>
        <v>#REF!</v>
      </c>
      <c r="G139" s="490" t="e">
        <f t="shared" ref="G139:H139" si="54">G142</f>
        <v>#REF!</v>
      </c>
      <c r="H139" s="490" t="e">
        <f t="shared" si="54"/>
        <v>#REF!</v>
      </c>
    </row>
    <row r="140" spans="1:8" ht="31.5" hidden="1">
      <c r="A140" s="394" t="s">
        <v>546</v>
      </c>
      <c r="B140" s="493" t="s">
        <v>217</v>
      </c>
      <c r="C140" s="485" t="s">
        <v>114</v>
      </c>
      <c r="D140" s="485" t="s">
        <v>547</v>
      </c>
      <c r="E140" s="485"/>
      <c r="F140" s="486" t="e">
        <f>F141</f>
        <v>#REF!</v>
      </c>
      <c r="G140" s="486" t="e">
        <f t="shared" ref="G140:H141" si="55">G141</f>
        <v>#REF!</v>
      </c>
      <c r="H140" s="486" t="e">
        <f t="shared" si="55"/>
        <v>#REF!</v>
      </c>
    </row>
    <row r="141" spans="1:8" ht="63" hidden="1">
      <c r="A141" s="294" t="s">
        <v>359</v>
      </c>
      <c r="B141" s="493" t="s">
        <v>217</v>
      </c>
      <c r="C141" s="485" t="s">
        <v>114</v>
      </c>
      <c r="D141" s="485" t="s">
        <v>548</v>
      </c>
      <c r="E141" s="485"/>
      <c r="F141" s="486" t="e">
        <f>F142</f>
        <v>#REF!</v>
      </c>
      <c r="G141" s="486" t="e">
        <f t="shared" si="55"/>
        <v>#REF!</v>
      </c>
      <c r="H141" s="486" t="e">
        <f t="shared" si="55"/>
        <v>#REF!</v>
      </c>
    </row>
    <row r="142" spans="1:8" ht="31.5" hidden="1">
      <c r="A142" s="199" t="s">
        <v>352</v>
      </c>
      <c r="B142" s="493" t="s">
        <v>217</v>
      </c>
      <c r="C142" s="485" t="s">
        <v>114</v>
      </c>
      <c r="D142" s="485" t="s">
        <v>548</v>
      </c>
      <c r="E142" s="485" t="s">
        <v>341</v>
      </c>
      <c r="F142" s="486" t="e">
        <f>#REF!</f>
        <v>#REF!</v>
      </c>
      <c r="G142" s="486" t="e">
        <f>#REF!</f>
        <v>#REF!</v>
      </c>
      <c r="H142" s="486" t="e">
        <f>#REF!</f>
        <v>#REF!</v>
      </c>
    </row>
    <row r="143" spans="1:8">
      <c r="A143" s="456" t="s">
        <v>586</v>
      </c>
      <c r="B143" s="493" t="s">
        <v>217</v>
      </c>
      <c r="C143" s="488" t="s">
        <v>114</v>
      </c>
      <c r="D143" s="488" t="s">
        <v>398</v>
      </c>
      <c r="E143" s="488"/>
      <c r="F143" s="490">
        <f>F153+F157+F161+F165</f>
        <v>10000</v>
      </c>
      <c r="G143" s="490">
        <f t="shared" ref="G143:H143" si="56">G153+G157+G161+G165</f>
        <v>66000</v>
      </c>
      <c r="H143" s="490">
        <f t="shared" si="56"/>
        <v>66000</v>
      </c>
    </row>
    <row r="144" spans="1:8" ht="31.5" hidden="1">
      <c r="A144" s="199" t="s">
        <v>549</v>
      </c>
      <c r="B144" s="493" t="s">
        <v>217</v>
      </c>
      <c r="C144" s="485" t="s">
        <v>114</v>
      </c>
      <c r="D144" s="485" t="s">
        <v>550</v>
      </c>
      <c r="E144" s="485"/>
      <c r="F144" s="486">
        <f>F145+F148+F150</f>
        <v>0</v>
      </c>
      <c r="G144" s="486">
        <f t="shared" ref="G144:H144" si="57">G145+G148+G150</f>
        <v>0</v>
      </c>
      <c r="H144" s="486">
        <f t="shared" si="57"/>
        <v>0</v>
      </c>
    </row>
    <row r="145" spans="1:8" ht="31.5" hidden="1">
      <c r="A145" s="199" t="s">
        <v>517</v>
      </c>
      <c r="B145" s="493" t="s">
        <v>217</v>
      </c>
      <c r="C145" s="485" t="s">
        <v>114</v>
      </c>
      <c r="D145" s="485" t="s">
        <v>551</v>
      </c>
      <c r="E145" s="485" t="s">
        <v>339</v>
      </c>
      <c r="F145" s="486">
        <f>F146+F147</f>
        <v>0</v>
      </c>
      <c r="G145" s="486">
        <f t="shared" ref="G145:H145" si="58">G146+G147</f>
        <v>0</v>
      </c>
      <c r="H145" s="486">
        <f t="shared" si="58"/>
        <v>0</v>
      </c>
    </row>
    <row r="146" spans="1:8" hidden="1">
      <c r="A146" s="309" t="s">
        <v>519</v>
      </c>
      <c r="B146" s="493" t="s">
        <v>217</v>
      </c>
      <c r="C146" s="485" t="s">
        <v>114</v>
      </c>
      <c r="D146" s="485" t="s">
        <v>552</v>
      </c>
      <c r="E146" s="485" t="s">
        <v>520</v>
      </c>
      <c r="F146" s="486"/>
      <c r="G146" s="486"/>
      <c r="H146" s="486"/>
    </row>
    <row r="147" spans="1:8" ht="63" hidden="1">
      <c r="A147" s="309" t="s">
        <v>521</v>
      </c>
      <c r="B147" s="493" t="s">
        <v>217</v>
      </c>
      <c r="C147" s="485" t="s">
        <v>114</v>
      </c>
      <c r="D147" s="485" t="s">
        <v>552</v>
      </c>
      <c r="E147" s="485" t="s">
        <v>522</v>
      </c>
      <c r="F147" s="486"/>
      <c r="G147" s="486"/>
      <c r="H147" s="486"/>
    </row>
    <row r="148" spans="1:8" ht="31.5" hidden="1">
      <c r="A148" s="199" t="s">
        <v>352</v>
      </c>
      <c r="B148" s="493" t="s">
        <v>217</v>
      </c>
      <c r="C148" s="485" t="s">
        <v>114</v>
      </c>
      <c r="D148" s="485" t="s">
        <v>553</v>
      </c>
      <c r="E148" s="485" t="s">
        <v>341</v>
      </c>
      <c r="F148" s="486">
        <f>F149</f>
        <v>0</v>
      </c>
      <c r="G148" s="486">
        <f t="shared" ref="G148:H148" si="59">G149</f>
        <v>0</v>
      </c>
      <c r="H148" s="486">
        <f t="shared" si="59"/>
        <v>0</v>
      </c>
    </row>
    <row r="149" spans="1:8" ht="31.5" hidden="1">
      <c r="A149" s="309" t="s">
        <v>505</v>
      </c>
      <c r="B149" s="493" t="s">
        <v>217</v>
      </c>
      <c r="C149" s="485" t="s">
        <v>114</v>
      </c>
      <c r="D149" s="485" t="s">
        <v>553</v>
      </c>
      <c r="E149" s="485" t="s">
        <v>506</v>
      </c>
      <c r="F149" s="486"/>
      <c r="G149" s="486"/>
      <c r="H149" s="486"/>
    </row>
    <row r="150" spans="1:8" hidden="1">
      <c r="A150" s="199" t="s">
        <v>353</v>
      </c>
      <c r="B150" s="493" t="s">
        <v>217</v>
      </c>
      <c r="C150" s="485" t="s">
        <v>114</v>
      </c>
      <c r="D150" s="485" t="s">
        <v>553</v>
      </c>
      <c r="E150" s="485" t="s">
        <v>507</v>
      </c>
      <c r="F150" s="486">
        <f>F151+F152</f>
        <v>0</v>
      </c>
      <c r="G150" s="486">
        <f t="shared" ref="G150:H150" si="60">G151+G152</f>
        <v>0</v>
      </c>
      <c r="H150" s="486">
        <f t="shared" si="60"/>
        <v>0</v>
      </c>
    </row>
    <row r="151" spans="1:8" ht="31.5" hidden="1">
      <c r="A151" s="309" t="s">
        <v>508</v>
      </c>
      <c r="B151" s="493" t="s">
        <v>217</v>
      </c>
      <c r="C151" s="485" t="s">
        <v>114</v>
      </c>
      <c r="D151" s="485" t="s">
        <v>553</v>
      </c>
      <c r="E151" s="485" t="s">
        <v>509</v>
      </c>
      <c r="F151" s="503"/>
      <c r="G151" s="503"/>
      <c r="H151" s="503"/>
    </row>
    <row r="152" spans="1:8" hidden="1">
      <c r="A152" s="309" t="s">
        <v>263</v>
      </c>
      <c r="B152" s="493" t="s">
        <v>217</v>
      </c>
      <c r="C152" s="485" t="s">
        <v>114</v>
      </c>
      <c r="D152" s="485" t="s">
        <v>553</v>
      </c>
      <c r="E152" s="485" t="s">
        <v>510</v>
      </c>
      <c r="F152" s="503"/>
      <c r="G152" s="503"/>
      <c r="H152" s="503"/>
    </row>
    <row r="153" spans="1:8" ht="31.5">
      <c r="A153" s="489" t="s">
        <v>587</v>
      </c>
      <c r="B153" s="493" t="s">
        <v>217</v>
      </c>
      <c r="C153" s="488" t="s">
        <v>114</v>
      </c>
      <c r="D153" s="485" t="s">
        <v>550</v>
      </c>
      <c r="E153" s="485"/>
      <c r="F153" s="486">
        <f>F154</f>
        <v>10000</v>
      </c>
      <c r="G153" s="486">
        <f t="shared" ref="G153:H155" si="61">G154</f>
        <v>55000</v>
      </c>
      <c r="H153" s="486">
        <f t="shared" si="61"/>
        <v>55000</v>
      </c>
    </row>
    <row r="154" spans="1:8" ht="63">
      <c r="A154" s="294" t="s">
        <v>463</v>
      </c>
      <c r="B154" s="493" t="s">
        <v>217</v>
      </c>
      <c r="C154" s="488" t="s">
        <v>114</v>
      </c>
      <c r="D154" s="485" t="s">
        <v>467</v>
      </c>
      <c r="E154" s="485"/>
      <c r="F154" s="486">
        <f>F155</f>
        <v>10000</v>
      </c>
      <c r="G154" s="486">
        <f t="shared" si="61"/>
        <v>55000</v>
      </c>
      <c r="H154" s="486">
        <f t="shared" si="61"/>
        <v>55000</v>
      </c>
    </row>
    <row r="155" spans="1:8" ht="31.5">
      <c r="A155" s="199" t="s">
        <v>352</v>
      </c>
      <c r="B155" s="493" t="s">
        <v>217</v>
      </c>
      <c r="C155" s="488" t="s">
        <v>114</v>
      </c>
      <c r="D155" s="485" t="s">
        <v>467</v>
      </c>
      <c r="E155" s="485" t="s">
        <v>341</v>
      </c>
      <c r="F155" s="486">
        <f>F156</f>
        <v>10000</v>
      </c>
      <c r="G155" s="486">
        <f t="shared" si="61"/>
        <v>55000</v>
      </c>
      <c r="H155" s="486">
        <f t="shared" si="61"/>
        <v>55000</v>
      </c>
    </row>
    <row r="156" spans="1:8" s="115" customFormat="1">
      <c r="A156" s="309" t="s">
        <v>315</v>
      </c>
      <c r="B156" s="493" t="s">
        <v>217</v>
      </c>
      <c r="C156" s="488" t="s">
        <v>114</v>
      </c>
      <c r="D156" s="485" t="s">
        <v>467</v>
      </c>
      <c r="E156" s="485" t="s">
        <v>506</v>
      </c>
      <c r="F156" s="486">
        <v>10000</v>
      </c>
      <c r="G156" s="486">
        <v>55000</v>
      </c>
      <c r="H156" s="486">
        <v>55000</v>
      </c>
    </row>
    <row r="157" spans="1:8" ht="31.5">
      <c r="A157" s="442" t="s">
        <v>637</v>
      </c>
      <c r="B157" s="493" t="s">
        <v>217</v>
      </c>
      <c r="C157" s="488" t="s">
        <v>114</v>
      </c>
      <c r="D157" s="485" t="s">
        <v>588</v>
      </c>
      <c r="E157" s="485"/>
      <c r="F157" s="486">
        <f>F158</f>
        <v>0</v>
      </c>
      <c r="G157" s="486">
        <f t="shared" ref="G157:H159" si="62">G158</f>
        <v>9000</v>
      </c>
      <c r="H157" s="486">
        <f t="shared" si="62"/>
        <v>9000</v>
      </c>
    </row>
    <row r="158" spans="1:8" ht="63">
      <c r="A158" s="294" t="s">
        <v>463</v>
      </c>
      <c r="B158" s="493" t="s">
        <v>217</v>
      </c>
      <c r="C158" s="488" t="s">
        <v>114</v>
      </c>
      <c r="D158" s="485" t="s">
        <v>471</v>
      </c>
      <c r="E158" s="485"/>
      <c r="F158" s="486">
        <f>F159</f>
        <v>0</v>
      </c>
      <c r="G158" s="486">
        <f t="shared" si="62"/>
        <v>9000</v>
      </c>
      <c r="H158" s="486">
        <f t="shared" si="62"/>
        <v>9000</v>
      </c>
    </row>
    <row r="159" spans="1:8" ht="31.5">
      <c r="A159" s="199" t="s">
        <v>352</v>
      </c>
      <c r="B159" s="493" t="s">
        <v>217</v>
      </c>
      <c r="C159" s="488" t="s">
        <v>114</v>
      </c>
      <c r="D159" s="485" t="s">
        <v>471</v>
      </c>
      <c r="E159" s="485" t="s">
        <v>341</v>
      </c>
      <c r="F159" s="486">
        <f>F160</f>
        <v>0</v>
      </c>
      <c r="G159" s="486">
        <f t="shared" si="62"/>
        <v>9000</v>
      </c>
      <c r="H159" s="486">
        <f t="shared" si="62"/>
        <v>9000</v>
      </c>
    </row>
    <row r="160" spans="1:8" s="115" customFormat="1">
      <c r="A160" s="309" t="s">
        <v>315</v>
      </c>
      <c r="B160" s="493" t="s">
        <v>217</v>
      </c>
      <c r="C160" s="488" t="s">
        <v>114</v>
      </c>
      <c r="D160" s="485" t="s">
        <v>471</v>
      </c>
      <c r="E160" s="485" t="s">
        <v>506</v>
      </c>
      <c r="F160" s="486">
        <v>0</v>
      </c>
      <c r="G160" s="486">
        <v>9000</v>
      </c>
      <c r="H160" s="486">
        <v>9000</v>
      </c>
    </row>
    <row r="161" spans="1:8" ht="31.5">
      <c r="A161" s="442" t="s">
        <v>589</v>
      </c>
      <c r="B161" s="493" t="s">
        <v>217</v>
      </c>
      <c r="C161" s="488" t="s">
        <v>114</v>
      </c>
      <c r="D161" s="485" t="s">
        <v>590</v>
      </c>
      <c r="E161" s="485"/>
      <c r="F161" s="486">
        <f>F162</f>
        <v>0</v>
      </c>
      <c r="G161" s="486">
        <f t="shared" ref="G161:H163" si="63">G162</f>
        <v>1000</v>
      </c>
      <c r="H161" s="486">
        <f t="shared" si="63"/>
        <v>1000</v>
      </c>
    </row>
    <row r="162" spans="1:8" ht="63">
      <c r="A162" s="294" t="s">
        <v>463</v>
      </c>
      <c r="B162" s="493" t="s">
        <v>217</v>
      </c>
      <c r="C162" s="488" t="s">
        <v>114</v>
      </c>
      <c r="D162" s="485" t="s">
        <v>469</v>
      </c>
      <c r="E162" s="485"/>
      <c r="F162" s="486">
        <f>F163</f>
        <v>0</v>
      </c>
      <c r="G162" s="486">
        <f t="shared" si="63"/>
        <v>1000</v>
      </c>
      <c r="H162" s="486">
        <f t="shared" si="63"/>
        <v>1000</v>
      </c>
    </row>
    <row r="163" spans="1:8" ht="31.5">
      <c r="A163" s="199" t="s">
        <v>352</v>
      </c>
      <c r="B163" s="493" t="s">
        <v>217</v>
      </c>
      <c r="C163" s="488" t="s">
        <v>114</v>
      </c>
      <c r="D163" s="485" t="s">
        <v>469</v>
      </c>
      <c r="E163" s="485" t="s">
        <v>341</v>
      </c>
      <c r="F163" s="486">
        <f>F164</f>
        <v>0</v>
      </c>
      <c r="G163" s="486">
        <f t="shared" si="63"/>
        <v>1000</v>
      </c>
      <c r="H163" s="486">
        <f t="shared" si="63"/>
        <v>1000</v>
      </c>
    </row>
    <row r="164" spans="1:8" s="115" customFormat="1">
      <c r="A164" s="309" t="s">
        <v>315</v>
      </c>
      <c r="B164" s="493" t="s">
        <v>217</v>
      </c>
      <c r="C164" s="488" t="s">
        <v>114</v>
      </c>
      <c r="D164" s="485" t="s">
        <v>469</v>
      </c>
      <c r="E164" s="485" t="s">
        <v>506</v>
      </c>
      <c r="F164" s="486">
        <v>0</v>
      </c>
      <c r="G164" s="486">
        <v>1000</v>
      </c>
      <c r="H164" s="486">
        <v>1000</v>
      </c>
    </row>
    <row r="165" spans="1:8" ht="31.5">
      <c r="A165" s="442" t="s">
        <v>591</v>
      </c>
      <c r="B165" s="493" t="s">
        <v>217</v>
      </c>
      <c r="C165" s="488" t="s">
        <v>114</v>
      </c>
      <c r="D165" s="485" t="s">
        <v>592</v>
      </c>
      <c r="E165" s="485"/>
      <c r="F165" s="486">
        <f>F166</f>
        <v>0</v>
      </c>
      <c r="G165" s="486">
        <f t="shared" ref="G165:H167" si="64">G166</f>
        <v>1000</v>
      </c>
      <c r="H165" s="486">
        <f t="shared" si="64"/>
        <v>1000</v>
      </c>
    </row>
    <row r="166" spans="1:8" ht="63">
      <c r="A166" s="294" t="s">
        <v>463</v>
      </c>
      <c r="B166" s="493" t="s">
        <v>217</v>
      </c>
      <c r="C166" s="488" t="s">
        <v>114</v>
      </c>
      <c r="D166" s="485" t="s">
        <v>470</v>
      </c>
      <c r="E166" s="485"/>
      <c r="F166" s="486">
        <f>F167</f>
        <v>0</v>
      </c>
      <c r="G166" s="486">
        <f t="shared" si="64"/>
        <v>1000</v>
      </c>
      <c r="H166" s="486">
        <f t="shared" si="64"/>
        <v>1000</v>
      </c>
    </row>
    <row r="167" spans="1:8" ht="31.5">
      <c r="A167" s="199" t="s">
        <v>352</v>
      </c>
      <c r="B167" s="493" t="s">
        <v>217</v>
      </c>
      <c r="C167" s="488" t="s">
        <v>114</v>
      </c>
      <c r="D167" s="485" t="s">
        <v>470</v>
      </c>
      <c r="E167" s="485" t="s">
        <v>341</v>
      </c>
      <c r="F167" s="486">
        <f>F168</f>
        <v>0</v>
      </c>
      <c r="G167" s="486">
        <f t="shared" si="64"/>
        <v>1000</v>
      </c>
      <c r="H167" s="486">
        <f t="shared" si="64"/>
        <v>1000</v>
      </c>
    </row>
    <row r="168" spans="1:8" s="115" customFormat="1">
      <c r="A168" s="309" t="s">
        <v>315</v>
      </c>
      <c r="B168" s="493" t="s">
        <v>217</v>
      </c>
      <c r="C168" s="488" t="s">
        <v>114</v>
      </c>
      <c r="D168" s="485" t="s">
        <v>470</v>
      </c>
      <c r="E168" s="485" t="s">
        <v>506</v>
      </c>
      <c r="F168" s="486">
        <v>0</v>
      </c>
      <c r="G168" s="486">
        <v>1000</v>
      </c>
      <c r="H168" s="486">
        <v>1000</v>
      </c>
    </row>
    <row r="169" spans="1:8" ht="47.25">
      <c r="A169" s="262" t="s">
        <v>593</v>
      </c>
      <c r="B169" s="493" t="s">
        <v>217</v>
      </c>
      <c r="C169" s="488" t="s">
        <v>114</v>
      </c>
      <c r="D169" s="488" t="s">
        <v>402</v>
      </c>
      <c r="E169" s="488"/>
      <c r="F169" s="490">
        <f>F170+F174</f>
        <v>20000</v>
      </c>
      <c r="G169" s="490">
        <f t="shared" ref="G169:H169" si="65">G170+G174</f>
        <v>9514</v>
      </c>
      <c r="H169" s="490">
        <f t="shared" si="65"/>
        <v>9514</v>
      </c>
    </row>
    <row r="170" spans="1:8" ht="31.5">
      <c r="A170" s="263" t="s">
        <v>690</v>
      </c>
      <c r="B170" s="506" t="s">
        <v>217</v>
      </c>
      <c r="C170" s="485" t="s">
        <v>114</v>
      </c>
      <c r="D170" s="485" t="s">
        <v>554</v>
      </c>
      <c r="E170" s="485"/>
      <c r="F170" s="486">
        <f>F171</f>
        <v>10000</v>
      </c>
      <c r="G170" s="486">
        <f t="shared" ref="G170:H172" si="66">G171</f>
        <v>7198</v>
      </c>
      <c r="H170" s="486">
        <f t="shared" si="66"/>
        <v>7198</v>
      </c>
    </row>
    <row r="171" spans="1:8" ht="63">
      <c r="A171" s="294" t="s">
        <v>463</v>
      </c>
      <c r="B171" s="506" t="s">
        <v>217</v>
      </c>
      <c r="C171" s="485" t="s">
        <v>114</v>
      </c>
      <c r="D171" s="485" t="s">
        <v>403</v>
      </c>
      <c r="E171" s="485"/>
      <c r="F171" s="486">
        <f>F172</f>
        <v>10000</v>
      </c>
      <c r="G171" s="486">
        <f t="shared" si="66"/>
        <v>7198</v>
      </c>
      <c r="H171" s="486">
        <f t="shared" si="66"/>
        <v>7198</v>
      </c>
    </row>
    <row r="172" spans="1:8" ht="31.5">
      <c r="A172" s="199" t="s">
        <v>352</v>
      </c>
      <c r="B172" s="506" t="s">
        <v>217</v>
      </c>
      <c r="C172" s="485" t="s">
        <v>114</v>
      </c>
      <c r="D172" s="485" t="s">
        <v>403</v>
      </c>
      <c r="E172" s="485" t="s">
        <v>341</v>
      </c>
      <c r="F172" s="486">
        <f>F173</f>
        <v>10000</v>
      </c>
      <c r="G172" s="486">
        <f t="shared" si="66"/>
        <v>7198</v>
      </c>
      <c r="H172" s="486">
        <f t="shared" si="66"/>
        <v>7198</v>
      </c>
    </row>
    <row r="173" spans="1:8">
      <c r="A173" s="309" t="s">
        <v>315</v>
      </c>
      <c r="B173" s="506" t="s">
        <v>217</v>
      </c>
      <c r="C173" s="485" t="s">
        <v>114</v>
      </c>
      <c r="D173" s="485" t="s">
        <v>403</v>
      </c>
      <c r="E173" s="485" t="s">
        <v>506</v>
      </c>
      <c r="F173" s="486">
        <v>10000</v>
      </c>
      <c r="G173" s="486">
        <v>7198</v>
      </c>
      <c r="H173" s="486">
        <v>7198</v>
      </c>
    </row>
    <row r="174" spans="1:8" ht="31.5">
      <c r="A174" s="263" t="s">
        <v>595</v>
      </c>
      <c r="B174" s="506" t="s">
        <v>217</v>
      </c>
      <c r="C174" s="485" t="s">
        <v>114</v>
      </c>
      <c r="D174" s="485" t="s">
        <v>594</v>
      </c>
      <c r="E174" s="485"/>
      <c r="F174" s="486">
        <f>F175</f>
        <v>10000</v>
      </c>
      <c r="G174" s="486">
        <f t="shared" ref="G174:H176" si="67">G175</f>
        <v>2316</v>
      </c>
      <c r="H174" s="486">
        <f t="shared" si="67"/>
        <v>2316</v>
      </c>
    </row>
    <row r="175" spans="1:8" ht="63">
      <c r="A175" s="294" t="s">
        <v>463</v>
      </c>
      <c r="B175" s="506" t="s">
        <v>217</v>
      </c>
      <c r="C175" s="485" t="s">
        <v>114</v>
      </c>
      <c r="D175" s="485" t="s">
        <v>473</v>
      </c>
      <c r="E175" s="485"/>
      <c r="F175" s="486">
        <f>F176</f>
        <v>10000</v>
      </c>
      <c r="G175" s="486">
        <f t="shared" si="67"/>
        <v>2316</v>
      </c>
      <c r="H175" s="486">
        <f t="shared" si="67"/>
        <v>2316</v>
      </c>
    </row>
    <row r="176" spans="1:8" ht="31.5">
      <c r="A176" s="199" t="s">
        <v>352</v>
      </c>
      <c r="B176" s="506" t="s">
        <v>217</v>
      </c>
      <c r="C176" s="485" t="s">
        <v>114</v>
      </c>
      <c r="D176" s="485" t="s">
        <v>473</v>
      </c>
      <c r="E176" s="485" t="s">
        <v>341</v>
      </c>
      <c r="F176" s="486">
        <f>F177</f>
        <v>10000</v>
      </c>
      <c r="G176" s="486">
        <f t="shared" si="67"/>
        <v>2316</v>
      </c>
      <c r="H176" s="486">
        <f t="shared" si="67"/>
        <v>2316</v>
      </c>
    </row>
    <row r="177" spans="1:8">
      <c r="A177" s="309" t="s">
        <v>315</v>
      </c>
      <c r="B177" s="506" t="s">
        <v>217</v>
      </c>
      <c r="C177" s="485" t="s">
        <v>114</v>
      </c>
      <c r="D177" s="485" t="s">
        <v>473</v>
      </c>
      <c r="E177" s="485" t="s">
        <v>506</v>
      </c>
      <c r="F177" s="486">
        <v>10000</v>
      </c>
      <c r="G177" s="486">
        <v>2316</v>
      </c>
      <c r="H177" s="486">
        <v>2316</v>
      </c>
    </row>
    <row r="178" spans="1:8" ht="47.25">
      <c r="A178" s="509" t="s">
        <v>330</v>
      </c>
      <c r="B178" s="511" t="s">
        <v>217</v>
      </c>
      <c r="C178" s="510" t="s">
        <v>114</v>
      </c>
      <c r="D178" s="510" t="s">
        <v>634</v>
      </c>
      <c r="E178" s="485"/>
      <c r="F178" s="513">
        <f>F179</f>
        <v>204100</v>
      </c>
      <c r="G178" s="486"/>
      <c r="H178" s="486"/>
    </row>
    <row r="179" spans="1:8" ht="47.25" customHeight="1">
      <c r="A179" s="509" t="s">
        <v>332</v>
      </c>
      <c r="B179" s="511" t="s">
        <v>217</v>
      </c>
      <c r="C179" s="510" t="s">
        <v>114</v>
      </c>
      <c r="D179" s="510" t="s">
        <v>633</v>
      </c>
      <c r="E179" s="485"/>
      <c r="F179" s="513">
        <f>F180</f>
        <v>204100</v>
      </c>
      <c r="G179" s="486"/>
      <c r="H179" s="486"/>
    </row>
    <row r="180" spans="1:8" ht="39.75" customHeight="1">
      <c r="A180" s="309" t="s">
        <v>555</v>
      </c>
      <c r="B180" s="512" t="s">
        <v>217</v>
      </c>
      <c r="C180" s="485" t="s">
        <v>114</v>
      </c>
      <c r="D180" s="485" t="s">
        <v>334</v>
      </c>
      <c r="E180" s="485"/>
      <c r="F180" s="486">
        <f>F181</f>
        <v>204100</v>
      </c>
      <c r="G180" s="490">
        <f t="shared" ref="G180:H180" si="68">G181</f>
        <v>34000</v>
      </c>
      <c r="H180" s="490">
        <f t="shared" si="68"/>
        <v>34000</v>
      </c>
    </row>
    <row r="181" spans="1:8" ht="30.75" customHeight="1">
      <c r="A181" s="309" t="s">
        <v>335</v>
      </c>
      <c r="B181" s="512" t="s">
        <v>217</v>
      </c>
      <c r="C181" s="485" t="s">
        <v>114</v>
      </c>
      <c r="D181" s="485" t="s">
        <v>334</v>
      </c>
      <c r="E181" s="485" t="s">
        <v>341</v>
      </c>
      <c r="F181" s="486">
        <f>F182</f>
        <v>204100</v>
      </c>
      <c r="G181" s="490">
        <f>G183</f>
        <v>34000</v>
      </c>
      <c r="H181" s="490">
        <f>H183</f>
        <v>34000</v>
      </c>
    </row>
    <row r="182" spans="1:8" ht="24" customHeight="1">
      <c r="A182" s="309" t="s">
        <v>315</v>
      </c>
      <c r="B182" s="506" t="s">
        <v>217</v>
      </c>
      <c r="C182" s="485" t="s">
        <v>114</v>
      </c>
      <c r="D182" s="485" t="s">
        <v>334</v>
      </c>
      <c r="E182" s="485" t="s">
        <v>506</v>
      </c>
      <c r="F182" s="486">
        <v>204100</v>
      </c>
      <c r="G182" s="486">
        <v>2316</v>
      </c>
      <c r="H182" s="486">
        <v>2316</v>
      </c>
    </row>
    <row r="183" spans="1:8" ht="19.5" customHeight="1">
      <c r="A183" s="265" t="s">
        <v>326</v>
      </c>
      <c r="B183" s="493" t="s">
        <v>217</v>
      </c>
      <c r="C183" s="488" t="s">
        <v>294</v>
      </c>
      <c r="D183" s="485"/>
      <c r="E183" s="485"/>
      <c r="F183" s="490">
        <f>F184+F197</f>
        <v>23000</v>
      </c>
      <c r="G183" s="490">
        <f t="shared" ref="G183:H183" si="69">G184+G197</f>
        <v>34000</v>
      </c>
      <c r="H183" s="490">
        <f t="shared" si="69"/>
        <v>34000</v>
      </c>
    </row>
    <row r="184" spans="1:8" ht="38.25" customHeight="1">
      <c r="A184" s="265" t="s">
        <v>328</v>
      </c>
      <c r="B184" s="493" t="s">
        <v>217</v>
      </c>
      <c r="C184" s="488" t="s">
        <v>327</v>
      </c>
      <c r="D184" s="485"/>
      <c r="E184" s="485"/>
      <c r="F184" s="490">
        <f>F185+F191</f>
        <v>20000</v>
      </c>
      <c r="G184" s="490">
        <f t="shared" ref="G184:H184" si="70">G185+G191</f>
        <v>26000</v>
      </c>
      <c r="H184" s="490">
        <f t="shared" si="70"/>
        <v>26000</v>
      </c>
    </row>
    <row r="185" spans="1:8" ht="38.25" customHeight="1">
      <c r="A185" s="265" t="s">
        <v>596</v>
      </c>
      <c r="B185" s="493" t="s">
        <v>217</v>
      </c>
      <c r="C185" s="488" t="s">
        <v>327</v>
      </c>
      <c r="D185" s="488" t="s">
        <v>345</v>
      </c>
      <c r="E185" s="485"/>
      <c r="F185" s="490">
        <f>F186</f>
        <v>13000</v>
      </c>
      <c r="G185" s="490">
        <f t="shared" ref="G185:H189" si="71">G186</f>
        <v>13000</v>
      </c>
      <c r="H185" s="490">
        <f t="shared" si="71"/>
        <v>13000</v>
      </c>
    </row>
    <row r="186" spans="1:8" ht="38.25" customHeight="1">
      <c r="A186" s="265" t="s">
        <v>482</v>
      </c>
      <c r="B186" s="493" t="s">
        <v>217</v>
      </c>
      <c r="C186" s="488" t="s">
        <v>327</v>
      </c>
      <c r="D186" s="488" t="s">
        <v>483</v>
      </c>
      <c r="E186" s="485"/>
      <c r="F186" s="490">
        <f>F187</f>
        <v>13000</v>
      </c>
      <c r="G186" s="490">
        <f t="shared" si="71"/>
        <v>13000</v>
      </c>
      <c r="H186" s="490">
        <f t="shared" si="71"/>
        <v>13000</v>
      </c>
    </row>
    <row r="187" spans="1:8" ht="47.25">
      <c r="A187" s="442" t="s">
        <v>599</v>
      </c>
      <c r="B187" s="506" t="s">
        <v>217</v>
      </c>
      <c r="C187" s="485" t="s">
        <v>327</v>
      </c>
      <c r="D187" s="485" t="s">
        <v>597</v>
      </c>
      <c r="E187" s="485"/>
      <c r="F187" s="486">
        <f>F188</f>
        <v>13000</v>
      </c>
      <c r="G187" s="486">
        <f t="shared" si="71"/>
        <v>13000</v>
      </c>
      <c r="H187" s="486">
        <f t="shared" si="71"/>
        <v>13000</v>
      </c>
    </row>
    <row r="188" spans="1:8" ht="63">
      <c r="A188" s="294" t="s">
        <v>463</v>
      </c>
      <c r="B188" s="506" t="s">
        <v>217</v>
      </c>
      <c r="C188" s="485" t="s">
        <v>327</v>
      </c>
      <c r="D188" s="485" t="s">
        <v>484</v>
      </c>
      <c r="E188" s="485"/>
      <c r="F188" s="486">
        <f>F189</f>
        <v>13000</v>
      </c>
      <c r="G188" s="486">
        <f t="shared" si="71"/>
        <v>13000</v>
      </c>
      <c r="H188" s="486">
        <f t="shared" si="71"/>
        <v>13000</v>
      </c>
    </row>
    <row r="189" spans="1:8" ht="31.5">
      <c r="A189" s="199" t="s">
        <v>352</v>
      </c>
      <c r="B189" s="506" t="s">
        <v>217</v>
      </c>
      <c r="C189" s="485" t="s">
        <v>327</v>
      </c>
      <c r="D189" s="485" t="s">
        <v>484</v>
      </c>
      <c r="E189" s="485" t="s">
        <v>341</v>
      </c>
      <c r="F189" s="486">
        <f>F190</f>
        <v>13000</v>
      </c>
      <c r="G189" s="486">
        <f t="shared" si="71"/>
        <v>13000</v>
      </c>
      <c r="H189" s="486">
        <f t="shared" si="71"/>
        <v>13000</v>
      </c>
    </row>
    <row r="190" spans="1:8">
      <c r="A190" s="309" t="s">
        <v>315</v>
      </c>
      <c r="B190" s="506" t="s">
        <v>217</v>
      </c>
      <c r="C190" s="485" t="s">
        <v>327</v>
      </c>
      <c r="D190" s="485" t="s">
        <v>484</v>
      </c>
      <c r="E190" s="485" t="s">
        <v>506</v>
      </c>
      <c r="F190" s="486">
        <v>13000</v>
      </c>
      <c r="G190" s="486">
        <v>13000</v>
      </c>
      <c r="H190" s="486">
        <v>13000</v>
      </c>
    </row>
    <row r="191" spans="1:8" ht="38.25" customHeight="1">
      <c r="A191" s="462" t="s">
        <v>598</v>
      </c>
      <c r="B191" s="493" t="s">
        <v>217</v>
      </c>
      <c r="C191" s="488" t="s">
        <v>327</v>
      </c>
      <c r="D191" s="488" t="s">
        <v>405</v>
      </c>
      <c r="E191" s="485"/>
      <c r="F191" s="490">
        <f>F192</f>
        <v>7000</v>
      </c>
      <c r="G191" s="490">
        <f t="shared" ref="G191:H195" si="72">G192</f>
        <v>13000</v>
      </c>
      <c r="H191" s="490">
        <f t="shared" si="72"/>
        <v>13000</v>
      </c>
    </row>
    <row r="192" spans="1:8" ht="38.25" customHeight="1">
      <c r="A192" s="265" t="s">
        <v>489</v>
      </c>
      <c r="B192" s="493" t="s">
        <v>217</v>
      </c>
      <c r="C192" s="488" t="s">
        <v>327</v>
      </c>
      <c r="D192" s="488" t="s">
        <v>493</v>
      </c>
      <c r="E192" s="485"/>
      <c r="F192" s="490">
        <f>F193</f>
        <v>7000</v>
      </c>
      <c r="G192" s="490">
        <f t="shared" si="72"/>
        <v>13000</v>
      </c>
      <c r="H192" s="490">
        <f t="shared" si="72"/>
        <v>13000</v>
      </c>
    </row>
    <row r="193" spans="1:8" ht="47.25">
      <c r="A193" s="442" t="s">
        <v>599</v>
      </c>
      <c r="B193" s="506" t="s">
        <v>217</v>
      </c>
      <c r="C193" s="485" t="s">
        <v>327</v>
      </c>
      <c r="D193" s="485" t="s">
        <v>494</v>
      </c>
      <c r="E193" s="485"/>
      <c r="F193" s="486">
        <f>F194</f>
        <v>7000</v>
      </c>
      <c r="G193" s="486">
        <f t="shared" si="72"/>
        <v>13000</v>
      </c>
      <c r="H193" s="486">
        <f t="shared" si="72"/>
        <v>13000</v>
      </c>
    </row>
    <row r="194" spans="1:8" ht="63">
      <c r="A194" s="294" t="s">
        <v>463</v>
      </c>
      <c r="B194" s="506" t="s">
        <v>217</v>
      </c>
      <c r="C194" s="485" t="s">
        <v>327</v>
      </c>
      <c r="D194" s="485" t="s">
        <v>494</v>
      </c>
      <c r="E194" s="485"/>
      <c r="F194" s="486">
        <f>F195</f>
        <v>7000</v>
      </c>
      <c r="G194" s="486">
        <f t="shared" si="72"/>
        <v>13000</v>
      </c>
      <c r="H194" s="486">
        <f t="shared" si="72"/>
        <v>13000</v>
      </c>
    </row>
    <row r="195" spans="1:8" ht="31.5">
      <c r="A195" s="199" t="s">
        <v>352</v>
      </c>
      <c r="B195" s="506" t="s">
        <v>217</v>
      </c>
      <c r="C195" s="485" t="s">
        <v>327</v>
      </c>
      <c r="D195" s="485" t="s">
        <v>494</v>
      </c>
      <c r="E195" s="485" t="s">
        <v>341</v>
      </c>
      <c r="F195" s="486">
        <f>F196</f>
        <v>7000</v>
      </c>
      <c r="G195" s="486">
        <f t="shared" si="72"/>
        <v>13000</v>
      </c>
      <c r="H195" s="486">
        <f t="shared" si="72"/>
        <v>13000</v>
      </c>
    </row>
    <row r="196" spans="1:8">
      <c r="A196" s="309" t="s">
        <v>315</v>
      </c>
      <c r="B196" s="506" t="s">
        <v>217</v>
      </c>
      <c r="C196" s="485" t="s">
        <v>327</v>
      </c>
      <c r="D196" s="485" t="s">
        <v>494</v>
      </c>
      <c r="E196" s="485" t="s">
        <v>506</v>
      </c>
      <c r="F196" s="486">
        <v>7000</v>
      </c>
      <c r="G196" s="486">
        <v>13000</v>
      </c>
      <c r="H196" s="486">
        <v>13000</v>
      </c>
    </row>
    <row r="197" spans="1:8">
      <c r="A197" s="262" t="s">
        <v>265</v>
      </c>
      <c r="B197" s="493" t="s">
        <v>217</v>
      </c>
      <c r="C197" s="488" t="s">
        <v>293</v>
      </c>
      <c r="D197" s="485"/>
      <c r="E197" s="485"/>
      <c r="F197" s="490">
        <f>F198</f>
        <v>3000</v>
      </c>
      <c r="G197" s="490">
        <f t="shared" ref="G197:H197" si="73">G198</f>
        <v>8000</v>
      </c>
      <c r="H197" s="490">
        <f t="shared" si="73"/>
        <v>8000</v>
      </c>
    </row>
    <row r="198" spans="1:8" ht="31.5">
      <c r="A198" s="453" t="s">
        <v>556</v>
      </c>
      <c r="B198" s="493" t="s">
        <v>217</v>
      </c>
      <c r="C198" s="488" t="s">
        <v>293</v>
      </c>
      <c r="D198" s="488" t="s">
        <v>405</v>
      </c>
      <c r="E198" s="488"/>
      <c r="F198" s="501">
        <f>F199+F208</f>
        <v>3000</v>
      </c>
      <c r="G198" s="501">
        <f t="shared" ref="G198:H198" si="74">G199+G208</f>
        <v>8000</v>
      </c>
      <c r="H198" s="501">
        <f t="shared" si="74"/>
        <v>8000</v>
      </c>
    </row>
    <row r="199" spans="1:8">
      <c r="A199" s="456" t="s">
        <v>406</v>
      </c>
      <c r="B199" s="493" t="s">
        <v>217</v>
      </c>
      <c r="C199" s="488" t="s">
        <v>293</v>
      </c>
      <c r="D199" s="488" t="s">
        <v>407</v>
      </c>
      <c r="E199" s="488"/>
      <c r="F199" s="490">
        <f>F200+F204</f>
        <v>2000</v>
      </c>
      <c r="G199" s="490">
        <f t="shared" ref="G199:H199" si="75">G200+G204</f>
        <v>6000</v>
      </c>
      <c r="H199" s="490">
        <f t="shared" si="75"/>
        <v>6000</v>
      </c>
    </row>
    <row r="200" spans="1:8" ht="63">
      <c r="A200" s="394" t="s">
        <v>600</v>
      </c>
      <c r="B200" s="506" t="s">
        <v>217</v>
      </c>
      <c r="C200" s="485" t="s">
        <v>293</v>
      </c>
      <c r="D200" s="485" t="s">
        <v>557</v>
      </c>
      <c r="E200" s="485"/>
      <c r="F200" s="486">
        <f>F201</f>
        <v>1000</v>
      </c>
      <c r="G200" s="486">
        <f t="shared" ref="G200:H202" si="76">G201</f>
        <v>5000</v>
      </c>
      <c r="H200" s="486">
        <f t="shared" si="76"/>
        <v>5000</v>
      </c>
    </row>
    <row r="201" spans="1:8" ht="63">
      <c r="A201" s="294" t="s">
        <v>463</v>
      </c>
      <c r="B201" s="506" t="s">
        <v>217</v>
      </c>
      <c r="C201" s="485" t="s">
        <v>293</v>
      </c>
      <c r="D201" s="485" t="s">
        <v>408</v>
      </c>
      <c r="E201" s="485"/>
      <c r="F201" s="486">
        <f>F202</f>
        <v>1000</v>
      </c>
      <c r="G201" s="486">
        <f t="shared" si="76"/>
        <v>5000</v>
      </c>
      <c r="H201" s="486">
        <f t="shared" si="76"/>
        <v>5000</v>
      </c>
    </row>
    <row r="202" spans="1:8" ht="31.5">
      <c r="A202" s="199" t="s">
        <v>352</v>
      </c>
      <c r="B202" s="506" t="s">
        <v>217</v>
      </c>
      <c r="C202" s="485" t="s">
        <v>293</v>
      </c>
      <c r="D202" s="485" t="s">
        <v>408</v>
      </c>
      <c r="E202" s="485" t="s">
        <v>341</v>
      </c>
      <c r="F202" s="486">
        <f>F203</f>
        <v>1000</v>
      </c>
      <c r="G202" s="486">
        <f t="shared" si="76"/>
        <v>5000</v>
      </c>
      <c r="H202" s="486">
        <f t="shared" si="76"/>
        <v>5000</v>
      </c>
    </row>
    <row r="203" spans="1:8">
      <c r="A203" s="309" t="s">
        <v>315</v>
      </c>
      <c r="B203" s="506" t="s">
        <v>217</v>
      </c>
      <c r="C203" s="485" t="s">
        <v>293</v>
      </c>
      <c r="D203" s="485" t="s">
        <v>408</v>
      </c>
      <c r="E203" s="485" t="s">
        <v>506</v>
      </c>
      <c r="F203" s="486">
        <v>1000</v>
      </c>
      <c r="G203" s="486">
        <v>5000</v>
      </c>
      <c r="H203" s="486">
        <v>5000</v>
      </c>
    </row>
    <row r="204" spans="1:8" ht="47.25">
      <c r="A204" s="443" t="s">
        <v>601</v>
      </c>
      <c r="B204" s="506" t="s">
        <v>217</v>
      </c>
      <c r="C204" s="485" t="s">
        <v>293</v>
      </c>
      <c r="D204" s="485" t="s">
        <v>558</v>
      </c>
      <c r="E204" s="485"/>
      <c r="F204" s="486">
        <f>F205</f>
        <v>1000</v>
      </c>
      <c r="G204" s="486">
        <f t="shared" ref="G204:H206" si="77">G205</f>
        <v>1000</v>
      </c>
      <c r="H204" s="486">
        <f t="shared" si="77"/>
        <v>1000</v>
      </c>
    </row>
    <row r="205" spans="1:8" ht="63">
      <c r="A205" s="294" t="s">
        <v>463</v>
      </c>
      <c r="B205" s="506" t="s">
        <v>217</v>
      </c>
      <c r="C205" s="485" t="s">
        <v>293</v>
      </c>
      <c r="D205" s="485" t="s">
        <v>409</v>
      </c>
      <c r="E205" s="485"/>
      <c r="F205" s="486">
        <f>F206</f>
        <v>1000</v>
      </c>
      <c r="G205" s="486">
        <f t="shared" si="77"/>
        <v>1000</v>
      </c>
      <c r="H205" s="486">
        <f t="shared" si="77"/>
        <v>1000</v>
      </c>
    </row>
    <row r="206" spans="1:8" ht="31.5">
      <c r="A206" s="199" t="s">
        <v>352</v>
      </c>
      <c r="B206" s="506" t="s">
        <v>217</v>
      </c>
      <c r="C206" s="485" t="s">
        <v>293</v>
      </c>
      <c r="D206" s="485" t="s">
        <v>409</v>
      </c>
      <c r="E206" s="485" t="s">
        <v>341</v>
      </c>
      <c r="F206" s="486">
        <f>F207</f>
        <v>1000</v>
      </c>
      <c r="G206" s="486">
        <f t="shared" si="77"/>
        <v>1000</v>
      </c>
      <c r="H206" s="486">
        <f t="shared" si="77"/>
        <v>1000</v>
      </c>
    </row>
    <row r="207" spans="1:8">
      <c r="A207" s="309" t="s">
        <v>315</v>
      </c>
      <c r="B207" s="506" t="s">
        <v>217</v>
      </c>
      <c r="C207" s="485" t="s">
        <v>293</v>
      </c>
      <c r="D207" s="485" t="s">
        <v>409</v>
      </c>
      <c r="E207" s="485" t="s">
        <v>506</v>
      </c>
      <c r="F207" s="486">
        <v>1000</v>
      </c>
      <c r="G207" s="486">
        <v>1000</v>
      </c>
      <c r="H207" s="486">
        <v>1000</v>
      </c>
    </row>
    <row r="208" spans="1:8" ht="47.25">
      <c r="A208" s="262" t="s">
        <v>492</v>
      </c>
      <c r="B208" s="493" t="s">
        <v>217</v>
      </c>
      <c r="C208" s="488" t="s">
        <v>293</v>
      </c>
      <c r="D208" s="488" t="s">
        <v>490</v>
      </c>
      <c r="E208" s="488"/>
      <c r="F208" s="490">
        <f>F209</f>
        <v>1000</v>
      </c>
      <c r="G208" s="490">
        <f t="shared" ref="G208:H211" si="78">G209</f>
        <v>2000</v>
      </c>
      <c r="H208" s="490">
        <f t="shared" si="78"/>
        <v>2000</v>
      </c>
    </row>
    <row r="209" spans="1:8" ht="31.5">
      <c r="A209" s="443" t="s">
        <v>602</v>
      </c>
      <c r="B209" s="506" t="s">
        <v>217</v>
      </c>
      <c r="C209" s="485" t="s">
        <v>293</v>
      </c>
      <c r="D209" s="485" t="s">
        <v>603</v>
      </c>
      <c r="E209" s="485"/>
      <c r="F209" s="486">
        <f>F210</f>
        <v>1000</v>
      </c>
      <c r="G209" s="486">
        <f t="shared" si="78"/>
        <v>2000</v>
      </c>
      <c r="H209" s="486">
        <f t="shared" si="78"/>
        <v>2000</v>
      </c>
    </row>
    <row r="210" spans="1:8" ht="63">
      <c r="A210" s="294" t="s">
        <v>463</v>
      </c>
      <c r="B210" s="506" t="s">
        <v>217</v>
      </c>
      <c r="C210" s="485" t="s">
        <v>293</v>
      </c>
      <c r="D210" s="485" t="s">
        <v>491</v>
      </c>
      <c r="E210" s="485"/>
      <c r="F210" s="486">
        <f>F211</f>
        <v>1000</v>
      </c>
      <c r="G210" s="486">
        <f t="shared" si="78"/>
        <v>2000</v>
      </c>
      <c r="H210" s="486">
        <f t="shared" si="78"/>
        <v>2000</v>
      </c>
    </row>
    <row r="211" spans="1:8" ht="31.5">
      <c r="A211" s="199" t="s">
        <v>352</v>
      </c>
      <c r="B211" s="506" t="s">
        <v>217</v>
      </c>
      <c r="C211" s="485" t="s">
        <v>293</v>
      </c>
      <c r="D211" s="485" t="s">
        <v>491</v>
      </c>
      <c r="E211" s="485" t="s">
        <v>341</v>
      </c>
      <c r="F211" s="486">
        <f>F212</f>
        <v>1000</v>
      </c>
      <c r="G211" s="486">
        <f t="shared" si="78"/>
        <v>2000</v>
      </c>
      <c r="H211" s="486">
        <f t="shared" si="78"/>
        <v>2000</v>
      </c>
    </row>
    <row r="212" spans="1:8">
      <c r="A212" s="309" t="s">
        <v>315</v>
      </c>
      <c r="B212" s="506" t="s">
        <v>217</v>
      </c>
      <c r="C212" s="485" t="s">
        <v>293</v>
      </c>
      <c r="D212" s="485" t="s">
        <v>491</v>
      </c>
      <c r="E212" s="485" t="s">
        <v>506</v>
      </c>
      <c r="F212" s="486">
        <v>1000</v>
      </c>
      <c r="G212" s="486">
        <v>2000</v>
      </c>
      <c r="H212" s="486">
        <v>2000</v>
      </c>
    </row>
    <row r="213" spans="1:8">
      <c r="A213" s="262" t="s">
        <v>108</v>
      </c>
      <c r="B213" s="493" t="s">
        <v>217</v>
      </c>
      <c r="C213" s="488" t="s">
        <v>109</v>
      </c>
      <c r="D213" s="485"/>
      <c r="E213" s="485"/>
      <c r="F213" s="490">
        <f>F214</f>
        <v>634427.62999999989</v>
      </c>
      <c r="G213" s="490">
        <f t="shared" ref="G213:H214" si="79">G214</f>
        <v>636462.13</v>
      </c>
      <c r="H213" s="490">
        <f t="shared" si="79"/>
        <v>636462.13</v>
      </c>
    </row>
    <row r="214" spans="1:8">
      <c r="A214" s="453" t="s">
        <v>110</v>
      </c>
      <c r="B214" s="493" t="s">
        <v>217</v>
      </c>
      <c r="C214" s="488" t="s">
        <v>111</v>
      </c>
      <c r="D214" s="485"/>
      <c r="E214" s="485"/>
      <c r="F214" s="490">
        <f>F215</f>
        <v>634427.62999999989</v>
      </c>
      <c r="G214" s="490">
        <f t="shared" si="79"/>
        <v>636462.13</v>
      </c>
      <c r="H214" s="490">
        <f t="shared" si="79"/>
        <v>636462.13</v>
      </c>
    </row>
    <row r="215" spans="1:8" ht="31.5">
      <c r="A215" s="453" t="s">
        <v>556</v>
      </c>
      <c r="B215" s="493" t="s">
        <v>217</v>
      </c>
      <c r="C215" s="488" t="s">
        <v>111</v>
      </c>
      <c r="D215" s="488" t="s">
        <v>405</v>
      </c>
      <c r="E215" s="485"/>
      <c r="F215" s="490">
        <f>F216+F231</f>
        <v>634427.62999999989</v>
      </c>
      <c r="G215" s="490">
        <f t="shared" ref="G215:H215" si="80">G216+G231</f>
        <v>636462.13</v>
      </c>
      <c r="H215" s="490">
        <f t="shared" si="80"/>
        <v>636462.13</v>
      </c>
    </row>
    <row r="216" spans="1:8" ht="31.5">
      <c r="A216" s="453" t="s">
        <v>410</v>
      </c>
      <c r="B216" s="493" t="s">
        <v>217</v>
      </c>
      <c r="C216" s="488" t="s">
        <v>111</v>
      </c>
      <c r="D216" s="488" t="s">
        <v>411</v>
      </c>
      <c r="E216" s="488"/>
      <c r="F216" s="490">
        <f>F217+F227</f>
        <v>375442.38999999996</v>
      </c>
      <c r="G216" s="490">
        <f t="shared" ref="G216:H216" si="81">G217+G227</f>
        <v>405014.51</v>
      </c>
      <c r="H216" s="490">
        <f t="shared" si="81"/>
        <v>405014.51</v>
      </c>
    </row>
    <row r="217" spans="1:8" ht="31.5">
      <c r="A217" s="309" t="s">
        <v>559</v>
      </c>
      <c r="B217" s="506" t="s">
        <v>217</v>
      </c>
      <c r="C217" s="485" t="s">
        <v>111</v>
      </c>
      <c r="D217" s="485" t="s">
        <v>560</v>
      </c>
      <c r="E217" s="485"/>
      <c r="F217" s="486">
        <f>F218+F222+F224</f>
        <v>372442.38999999996</v>
      </c>
      <c r="G217" s="486">
        <f t="shared" ref="G217:H217" si="82">G218+G222+G224</f>
        <v>395014.51</v>
      </c>
      <c r="H217" s="486">
        <f t="shared" si="82"/>
        <v>395014.51</v>
      </c>
    </row>
    <row r="218" spans="1:8" ht="31.5">
      <c r="A218" s="199" t="s">
        <v>517</v>
      </c>
      <c r="B218" s="506" t="s">
        <v>217</v>
      </c>
      <c r="C218" s="485" t="s">
        <v>111</v>
      </c>
      <c r="D218" s="485" t="s">
        <v>412</v>
      </c>
      <c r="E218" s="485" t="s">
        <v>561</v>
      </c>
      <c r="F218" s="486">
        <f>F219+F220+F221</f>
        <v>361242.38999999996</v>
      </c>
      <c r="G218" s="486">
        <f t="shared" ref="G218:H218" si="83">G219+G220+G221</f>
        <v>369014.51</v>
      </c>
      <c r="H218" s="486">
        <f t="shared" si="83"/>
        <v>369014.51</v>
      </c>
    </row>
    <row r="219" spans="1:8">
      <c r="A219" s="309" t="s">
        <v>519</v>
      </c>
      <c r="B219" s="506" t="s">
        <v>217</v>
      </c>
      <c r="C219" s="485" t="s">
        <v>111</v>
      </c>
      <c r="D219" s="485" t="s">
        <v>412</v>
      </c>
      <c r="E219" s="485" t="s">
        <v>520</v>
      </c>
      <c r="F219" s="486">
        <v>277451.90999999997</v>
      </c>
      <c r="G219" s="486">
        <v>280414.51</v>
      </c>
      <c r="H219" s="486">
        <v>280414.51</v>
      </c>
    </row>
    <row r="220" spans="1:8" ht="47.25">
      <c r="A220" s="309" t="s">
        <v>124</v>
      </c>
      <c r="B220" s="506" t="s">
        <v>217</v>
      </c>
      <c r="C220" s="502" t="s">
        <v>111</v>
      </c>
      <c r="D220" s="485" t="s">
        <v>413</v>
      </c>
      <c r="E220" s="502" t="s">
        <v>604</v>
      </c>
      <c r="F220" s="503">
        <v>0</v>
      </c>
      <c r="G220" s="503">
        <v>4000</v>
      </c>
      <c r="H220" s="503">
        <v>4000</v>
      </c>
    </row>
    <row r="221" spans="1:8" ht="63">
      <c r="A221" s="309" t="s">
        <v>521</v>
      </c>
      <c r="B221" s="506" t="s">
        <v>217</v>
      </c>
      <c r="C221" s="485" t="s">
        <v>111</v>
      </c>
      <c r="D221" s="485" t="s">
        <v>412</v>
      </c>
      <c r="E221" s="485" t="s">
        <v>522</v>
      </c>
      <c r="F221" s="486">
        <v>83790.48</v>
      </c>
      <c r="G221" s="486">
        <v>84600</v>
      </c>
      <c r="H221" s="486">
        <v>84600</v>
      </c>
    </row>
    <row r="222" spans="1:8" ht="31.5">
      <c r="A222" s="199" t="s">
        <v>504</v>
      </c>
      <c r="B222" s="506" t="s">
        <v>217</v>
      </c>
      <c r="C222" s="485" t="s">
        <v>111</v>
      </c>
      <c r="D222" s="485" t="s">
        <v>413</v>
      </c>
      <c r="E222" s="485" t="s">
        <v>341</v>
      </c>
      <c r="F222" s="486">
        <f>F223</f>
        <v>11000</v>
      </c>
      <c r="G222" s="486">
        <f t="shared" ref="G222:H222" si="84">G223</f>
        <v>25000</v>
      </c>
      <c r="H222" s="486">
        <f t="shared" si="84"/>
        <v>25000</v>
      </c>
    </row>
    <row r="223" spans="1:8">
      <c r="A223" s="309" t="s">
        <v>315</v>
      </c>
      <c r="B223" s="506" t="s">
        <v>217</v>
      </c>
      <c r="C223" s="485" t="s">
        <v>111</v>
      </c>
      <c r="D223" s="485" t="s">
        <v>413</v>
      </c>
      <c r="E223" s="485" t="s">
        <v>506</v>
      </c>
      <c r="F223" s="486">
        <v>11000</v>
      </c>
      <c r="G223" s="486">
        <v>25000</v>
      </c>
      <c r="H223" s="486">
        <v>25000</v>
      </c>
    </row>
    <row r="224" spans="1:8">
      <c r="A224" s="199" t="s">
        <v>451</v>
      </c>
      <c r="B224" s="506" t="s">
        <v>217</v>
      </c>
      <c r="C224" s="485" t="s">
        <v>111</v>
      </c>
      <c r="D224" s="485" t="s">
        <v>413</v>
      </c>
      <c r="E224" s="485" t="s">
        <v>354</v>
      </c>
      <c r="F224" s="486">
        <f>F225+F226</f>
        <v>200</v>
      </c>
      <c r="G224" s="486">
        <f t="shared" ref="G224:H224" si="85">G225+G226</f>
        <v>1000</v>
      </c>
      <c r="H224" s="486">
        <f t="shared" si="85"/>
        <v>1000</v>
      </c>
    </row>
    <row r="225" spans="1:8" ht="31.5" hidden="1">
      <c r="A225" s="309" t="s">
        <v>508</v>
      </c>
      <c r="B225" s="506" t="s">
        <v>217</v>
      </c>
      <c r="C225" s="485" t="s">
        <v>111</v>
      </c>
      <c r="D225" s="485" t="s">
        <v>413</v>
      </c>
      <c r="E225" s="485" t="s">
        <v>509</v>
      </c>
      <c r="F225" s="486"/>
      <c r="G225" s="486"/>
      <c r="H225" s="486"/>
    </row>
    <row r="226" spans="1:8">
      <c r="A226" s="309" t="s">
        <v>263</v>
      </c>
      <c r="B226" s="506" t="s">
        <v>217</v>
      </c>
      <c r="C226" s="485" t="s">
        <v>111</v>
      </c>
      <c r="D226" s="485" t="s">
        <v>488</v>
      </c>
      <c r="E226" s="485" t="s">
        <v>510</v>
      </c>
      <c r="F226" s="486">
        <v>200</v>
      </c>
      <c r="G226" s="486">
        <v>1000</v>
      </c>
      <c r="H226" s="486">
        <v>1000</v>
      </c>
    </row>
    <row r="227" spans="1:8" ht="39" customHeight="1">
      <c r="A227" s="394" t="s">
        <v>562</v>
      </c>
      <c r="B227" s="506" t="s">
        <v>217</v>
      </c>
      <c r="C227" s="485" t="s">
        <v>111</v>
      </c>
      <c r="D227" s="485" t="s">
        <v>563</v>
      </c>
      <c r="E227" s="485"/>
      <c r="F227" s="486">
        <f>F228</f>
        <v>3000</v>
      </c>
      <c r="G227" s="486">
        <f t="shared" ref="G227:H229" si="86">G228</f>
        <v>10000</v>
      </c>
      <c r="H227" s="486">
        <f t="shared" si="86"/>
        <v>10000</v>
      </c>
    </row>
    <row r="228" spans="1:8" ht="63">
      <c r="A228" s="294" t="s">
        <v>605</v>
      </c>
      <c r="B228" s="506" t="s">
        <v>217</v>
      </c>
      <c r="C228" s="485" t="s">
        <v>111</v>
      </c>
      <c r="D228" s="485" t="s">
        <v>414</v>
      </c>
      <c r="E228" s="485"/>
      <c r="F228" s="486">
        <f>F229</f>
        <v>3000</v>
      </c>
      <c r="G228" s="486">
        <f t="shared" si="86"/>
        <v>10000</v>
      </c>
      <c r="H228" s="486">
        <f t="shared" si="86"/>
        <v>10000</v>
      </c>
    </row>
    <row r="229" spans="1:8" ht="31.5">
      <c r="A229" s="199" t="s">
        <v>352</v>
      </c>
      <c r="B229" s="506" t="s">
        <v>217</v>
      </c>
      <c r="C229" s="485" t="s">
        <v>111</v>
      </c>
      <c r="D229" s="485" t="s">
        <v>414</v>
      </c>
      <c r="E229" s="485" t="s">
        <v>341</v>
      </c>
      <c r="F229" s="486">
        <f>F230</f>
        <v>3000</v>
      </c>
      <c r="G229" s="486">
        <f t="shared" si="86"/>
        <v>10000</v>
      </c>
      <c r="H229" s="486">
        <f t="shared" si="86"/>
        <v>10000</v>
      </c>
    </row>
    <row r="230" spans="1:8">
      <c r="A230" s="309" t="s">
        <v>315</v>
      </c>
      <c r="B230" s="506" t="s">
        <v>217</v>
      </c>
      <c r="C230" s="485" t="s">
        <v>111</v>
      </c>
      <c r="D230" s="485" t="s">
        <v>414</v>
      </c>
      <c r="E230" s="485" t="s">
        <v>506</v>
      </c>
      <c r="F230" s="486">
        <v>3000</v>
      </c>
      <c r="G230" s="486">
        <v>10000</v>
      </c>
      <c r="H230" s="486">
        <v>10000</v>
      </c>
    </row>
    <row r="231" spans="1:8" ht="31.5">
      <c r="A231" s="453" t="s">
        <v>415</v>
      </c>
      <c r="B231" s="493" t="s">
        <v>217</v>
      </c>
      <c r="C231" s="488" t="s">
        <v>111</v>
      </c>
      <c r="D231" s="488" t="s">
        <v>416</v>
      </c>
      <c r="E231" s="488"/>
      <c r="F231" s="490">
        <f>F232</f>
        <v>258985.24</v>
      </c>
      <c r="G231" s="490">
        <f t="shared" ref="G231:H231" si="87">G232</f>
        <v>231447.62</v>
      </c>
      <c r="H231" s="490">
        <f t="shared" si="87"/>
        <v>231447.62</v>
      </c>
    </row>
    <row r="232" spans="1:8" ht="31.5">
      <c r="A232" s="453" t="s">
        <v>564</v>
      </c>
      <c r="B232" s="493" t="s">
        <v>217</v>
      </c>
      <c r="C232" s="488" t="s">
        <v>111</v>
      </c>
      <c r="D232" s="488" t="s">
        <v>565</v>
      </c>
      <c r="E232" s="488"/>
      <c r="F232" s="490">
        <f>F233+F236</f>
        <v>258985.24</v>
      </c>
      <c r="G232" s="490">
        <f t="shared" ref="G232:H232" si="88">G233+G236</f>
        <v>231447.62</v>
      </c>
      <c r="H232" s="490">
        <f t="shared" si="88"/>
        <v>231447.62</v>
      </c>
    </row>
    <row r="233" spans="1:8" ht="31.5">
      <c r="A233" s="199" t="s">
        <v>517</v>
      </c>
      <c r="B233" s="506" t="s">
        <v>217</v>
      </c>
      <c r="C233" s="485" t="s">
        <v>111</v>
      </c>
      <c r="D233" s="485" t="s">
        <v>417</v>
      </c>
      <c r="E233" s="485" t="s">
        <v>561</v>
      </c>
      <c r="F233" s="486">
        <f>F234+F235</f>
        <v>256985.24</v>
      </c>
      <c r="G233" s="486">
        <f t="shared" ref="G233:H233" si="89">G234+G235</f>
        <v>229447.62</v>
      </c>
      <c r="H233" s="486">
        <f t="shared" si="89"/>
        <v>229447.62</v>
      </c>
    </row>
    <row r="234" spans="1:8">
      <c r="A234" s="309" t="s">
        <v>519</v>
      </c>
      <c r="B234" s="506" t="s">
        <v>217</v>
      </c>
      <c r="C234" s="485" t="s">
        <v>111</v>
      </c>
      <c r="D234" s="485" t="s">
        <v>417</v>
      </c>
      <c r="E234" s="485" t="s">
        <v>520</v>
      </c>
      <c r="F234" s="486">
        <v>197377.3</v>
      </c>
      <c r="G234" s="486">
        <v>176247.62</v>
      </c>
      <c r="H234" s="486">
        <v>176247.62</v>
      </c>
    </row>
    <row r="235" spans="1:8" ht="63">
      <c r="A235" s="309" t="s">
        <v>521</v>
      </c>
      <c r="B235" s="506" t="s">
        <v>217</v>
      </c>
      <c r="C235" s="485" t="s">
        <v>111</v>
      </c>
      <c r="D235" s="485" t="s">
        <v>417</v>
      </c>
      <c r="E235" s="485" t="s">
        <v>522</v>
      </c>
      <c r="F235" s="486">
        <v>59607.94</v>
      </c>
      <c r="G235" s="486">
        <v>53200</v>
      </c>
      <c r="H235" s="486">
        <v>53200</v>
      </c>
    </row>
    <row r="236" spans="1:8" ht="31.5">
      <c r="A236" s="199" t="s">
        <v>504</v>
      </c>
      <c r="B236" s="506" t="s">
        <v>217</v>
      </c>
      <c r="C236" s="485" t="s">
        <v>111</v>
      </c>
      <c r="D236" s="485" t="s">
        <v>418</v>
      </c>
      <c r="E236" s="485" t="s">
        <v>341</v>
      </c>
      <c r="F236" s="486">
        <f>F237</f>
        <v>2000</v>
      </c>
      <c r="G236" s="486">
        <f t="shared" ref="G236:H236" si="90">G237</f>
        <v>2000</v>
      </c>
      <c r="H236" s="486">
        <f t="shared" si="90"/>
        <v>2000</v>
      </c>
    </row>
    <row r="237" spans="1:8" ht="34.5" customHeight="1">
      <c r="A237" s="309" t="s">
        <v>315</v>
      </c>
      <c r="B237" s="506" t="s">
        <v>217</v>
      </c>
      <c r="C237" s="485" t="s">
        <v>111</v>
      </c>
      <c r="D237" s="485" t="s">
        <v>418</v>
      </c>
      <c r="E237" s="485" t="s">
        <v>506</v>
      </c>
      <c r="F237" s="486">
        <v>2000</v>
      </c>
      <c r="G237" s="486">
        <v>2000</v>
      </c>
      <c r="H237" s="486">
        <v>2000</v>
      </c>
    </row>
    <row r="238" spans="1:8" ht="63" hidden="1">
      <c r="A238" s="453" t="s">
        <v>566</v>
      </c>
      <c r="B238" s="506" t="s">
        <v>217</v>
      </c>
      <c r="C238" s="488" t="s">
        <v>423</v>
      </c>
      <c r="D238" s="488" t="s">
        <v>420</v>
      </c>
      <c r="E238" s="488"/>
      <c r="F238" s="490" t="e">
        <f>F240+F243</f>
        <v>#REF!</v>
      </c>
      <c r="G238" s="490" t="e">
        <f t="shared" ref="G238:H238" si="91">G240+G243</f>
        <v>#REF!</v>
      </c>
      <c r="H238" s="490" t="e">
        <f t="shared" si="91"/>
        <v>#REF!</v>
      </c>
    </row>
    <row r="239" spans="1:8" ht="31.5" hidden="1">
      <c r="A239" s="309" t="s">
        <v>567</v>
      </c>
      <c r="B239" s="506" t="s">
        <v>217</v>
      </c>
      <c r="C239" s="485" t="s">
        <v>423</v>
      </c>
      <c r="D239" s="485" t="s">
        <v>568</v>
      </c>
      <c r="E239" s="485"/>
      <c r="F239" s="486"/>
      <c r="G239" s="486"/>
      <c r="H239" s="486"/>
    </row>
    <row r="240" spans="1:8" ht="31.5" hidden="1">
      <c r="A240" s="199" t="s">
        <v>517</v>
      </c>
      <c r="B240" s="506" t="s">
        <v>217</v>
      </c>
      <c r="C240" s="485" t="s">
        <v>423</v>
      </c>
      <c r="D240" s="485" t="s">
        <v>421</v>
      </c>
      <c r="E240" s="485" t="s">
        <v>561</v>
      </c>
      <c r="F240" s="486">
        <f>F241+F242</f>
        <v>0</v>
      </c>
      <c r="G240" s="486">
        <f t="shared" ref="G240:H240" si="92">G241+G242</f>
        <v>0</v>
      </c>
      <c r="H240" s="486">
        <f t="shared" si="92"/>
        <v>0</v>
      </c>
    </row>
    <row r="241" spans="1:8" hidden="1">
      <c r="A241" s="309" t="s">
        <v>519</v>
      </c>
      <c r="B241" s="506" t="s">
        <v>217</v>
      </c>
      <c r="C241" s="485" t="s">
        <v>423</v>
      </c>
      <c r="D241" s="485" t="s">
        <v>421</v>
      </c>
      <c r="E241" s="485" t="s">
        <v>520</v>
      </c>
      <c r="F241" s="486"/>
      <c r="G241" s="486"/>
      <c r="H241" s="486"/>
    </row>
    <row r="242" spans="1:8" ht="63" hidden="1">
      <c r="A242" s="309" t="s">
        <v>521</v>
      </c>
      <c r="B242" s="506" t="s">
        <v>217</v>
      </c>
      <c r="C242" s="485" t="s">
        <v>423</v>
      </c>
      <c r="D242" s="485" t="s">
        <v>421</v>
      </c>
      <c r="E242" s="485" t="s">
        <v>522</v>
      </c>
      <c r="F242" s="486"/>
      <c r="G242" s="486"/>
      <c r="H242" s="486"/>
    </row>
    <row r="243" spans="1:8" ht="31.5" hidden="1">
      <c r="A243" s="199" t="s">
        <v>504</v>
      </c>
      <c r="B243" s="506" t="s">
        <v>217</v>
      </c>
      <c r="C243" s="485" t="s">
        <v>423</v>
      </c>
      <c r="D243" s="485" t="s">
        <v>424</v>
      </c>
      <c r="E243" s="485" t="s">
        <v>341</v>
      </c>
      <c r="F243" s="486" t="e">
        <f>#REF!</f>
        <v>#REF!</v>
      </c>
      <c r="G243" s="486" t="e">
        <f>#REF!</f>
        <v>#REF!</v>
      </c>
      <c r="H243" s="486" t="e">
        <f>#REF!</f>
        <v>#REF!</v>
      </c>
    </row>
    <row r="244" spans="1:8" ht="20.25" customHeight="1">
      <c r="A244" s="262" t="s">
        <v>329</v>
      </c>
      <c r="B244" s="493" t="s">
        <v>217</v>
      </c>
      <c r="C244" s="488" t="s">
        <v>609</v>
      </c>
      <c r="D244" s="488"/>
      <c r="E244" s="488"/>
      <c r="F244" s="490">
        <f t="shared" ref="F244:F249" si="93">F245</f>
        <v>149436</v>
      </c>
      <c r="G244" s="490">
        <f t="shared" ref="G244:G249" si="94">G245</f>
        <v>139200</v>
      </c>
      <c r="H244" s="490">
        <f t="shared" ref="H244:H249" si="95">H245</f>
        <v>139200</v>
      </c>
    </row>
    <row r="245" spans="1:8" ht="30" customHeight="1">
      <c r="A245" s="456" t="s">
        <v>207</v>
      </c>
      <c r="B245" s="493" t="s">
        <v>217</v>
      </c>
      <c r="C245" s="488" t="s">
        <v>210</v>
      </c>
      <c r="D245" s="488"/>
      <c r="E245" s="488"/>
      <c r="F245" s="490">
        <f t="shared" si="93"/>
        <v>149436</v>
      </c>
      <c r="G245" s="490">
        <f t="shared" si="94"/>
        <v>139200</v>
      </c>
      <c r="H245" s="490">
        <f t="shared" si="95"/>
        <v>139200</v>
      </c>
    </row>
    <row r="246" spans="1:8" ht="30" customHeight="1">
      <c r="A246" s="287" t="s">
        <v>608</v>
      </c>
      <c r="B246" s="493" t="s">
        <v>217</v>
      </c>
      <c r="C246" s="488" t="s">
        <v>210</v>
      </c>
      <c r="D246" s="488" t="s">
        <v>345</v>
      </c>
      <c r="E246" s="488"/>
      <c r="F246" s="490">
        <f t="shared" si="93"/>
        <v>149436</v>
      </c>
      <c r="G246" s="490">
        <f t="shared" si="94"/>
        <v>139200</v>
      </c>
      <c r="H246" s="490">
        <f t="shared" si="95"/>
        <v>139200</v>
      </c>
    </row>
    <row r="247" spans="1:8" ht="30" customHeight="1">
      <c r="A247" s="441" t="s">
        <v>477</v>
      </c>
      <c r="B247" s="493" t="s">
        <v>217</v>
      </c>
      <c r="C247" s="488" t="s">
        <v>210</v>
      </c>
      <c r="D247" s="488" t="s">
        <v>479</v>
      </c>
      <c r="E247" s="488"/>
      <c r="F247" s="490">
        <f t="shared" si="93"/>
        <v>149436</v>
      </c>
      <c r="G247" s="490">
        <f t="shared" si="94"/>
        <v>139200</v>
      </c>
      <c r="H247" s="490">
        <f t="shared" si="95"/>
        <v>139200</v>
      </c>
    </row>
    <row r="248" spans="1:8" ht="51" customHeight="1">
      <c r="A248" s="505" t="s">
        <v>607</v>
      </c>
      <c r="B248" s="506" t="s">
        <v>217</v>
      </c>
      <c r="C248" s="485" t="s">
        <v>210</v>
      </c>
      <c r="D248" s="485" t="s">
        <v>610</v>
      </c>
      <c r="E248" s="485"/>
      <c r="F248" s="486">
        <f t="shared" si="93"/>
        <v>149436</v>
      </c>
      <c r="G248" s="486">
        <f t="shared" si="94"/>
        <v>139200</v>
      </c>
      <c r="H248" s="486">
        <f t="shared" si="95"/>
        <v>139200</v>
      </c>
    </row>
    <row r="249" spans="1:8" ht="36.75" customHeight="1">
      <c r="A249" s="263" t="s">
        <v>478</v>
      </c>
      <c r="B249" s="506" t="s">
        <v>217</v>
      </c>
      <c r="C249" s="485" t="s">
        <v>210</v>
      </c>
      <c r="D249" s="485" t="s">
        <v>480</v>
      </c>
      <c r="E249" s="485" t="s">
        <v>612</v>
      </c>
      <c r="F249" s="486">
        <f t="shared" si="93"/>
        <v>149436</v>
      </c>
      <c r="G249" s="486">
        <f t="shared" si="94"/>
        <v>139200</v>
      </c>
      <c r="H249" s="486">
        <f t="shared" si="95"/>
        <v>139200</v>
      </c>
    </row>
    <row r="250" spans="1:8" ht="35.25" customHeight="1">
      <c r="A250" s="263" t="s">
        <v>613</v>
      </c>
      <c r="B250" s="506" t="s">
        <v>217</v>
      </c>
      <c r="C250" s="485" t="s">
        <v>210</v>
      </c>
      <c r="D250" s="485" t="s">
        <v>480</v>
      </c>
      <c r="E250" s="485" t="s">
        <v>611</v>
      </c>
      <c r="F250" s="486">
        <v>149436</v>
      </c>
      <c r="G250" s="486">
        <v>139200</v>
      </c>
      <c r="H250" s="486">
        <v>139200</v>
      </c>
    </row>
    <row r="251" spans="1:8" ht="29.25" customHeight="1">
      <c r="A251" s="453" t="s">
        <v>606</v>
      </c>
      <c r="B251" s="454"/>
      <c r="C251" s="488"/>
      <c r="D251" s="488"/>
      <c r="E251" s="488"/>
      <c r="F251" s="490">
        <f>F213+F183+F131+F84+F57+F49+F12+F244</f>
        <v>5730900</v>
      </c>
      <c r="G251" s="490" t="e">
        <f>G213+G183+G131+G84+G57+G49+G12+G244</f>
        <v>#REF!</v>
      </c>
      <c r="H251" s="490" t="e">
        <f>H213+H183+H131+H84+H57+H49+H12+H244</f>
        <v>#REF!</v>
      </c>
    </row>
    <row r="255" spans="1:8" ht="18.75">
      <c r="A255" s="260" t="s">
        <v>199</v>
      </c>
      <c r="F255" s="507" t="s">
        <v>200</v>
      </c>
    </row>
  </sheetData>
  <mergeCells count="12">
    <mergeCell ref="C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156</v>
      </c>
    </row>
    <row r="2" spans="1:7">
      <c r="D2" s="18" t="s">
        <v>118</v>
      </c>
    </row>
    <row r="3" spans="1:7">
      <c r="D3" s="5" t="s">
        <v>201</v>
      </c>
    </row>
    <row r="4" spans="1:7">
      <c r="D4" s="18" t="s">
        <v>220</v>
      </c>
    </row>
    <row r="5" spans="1:7">
      <c r="D5" s="18"/>
      <c r="E5" s="18"/>
    </row>
    <row r="6" spans="1:7">
      <c r="A6" s="560" t="s">
        <v>154</v>
      </c>
      <c r="B6" s="560"/>
      <c r="C6" s="561"/>
      <c r="D6" s="561"/>
      <c r="E6" s="561"/>
      <c r="F6" s="561"/>
      <c r="G6" s="4"/>
    </row>
    <row r="7" spans="1:7">
      <c r="A7" s="560" t="s">
        <v>213</v>
      </c>
      <c r="B7" s="560"/>
      <c r="C7" s="560"/>
      <c r="D7" s="560"/>
      <c r="E7" s="560"/>
      <c r="F7" s="560"/>
      <c r="G7" s="7"/>
    </row>
    <row r="8" spans="1:7">
      <c r="A8" s="560" t="s">
        <v>249</v>
      </c>
      <c r="B8" s="560"/>
      <c r="C8" s="560"/>
      <c r="D8" s="560"/>
      <c r="E8" s="560"/>
      <c r="F8" s="560"/>
      <c r="G8" s="7"/>
    </row>
    <row r="9" spans="1:7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144</v>
      </c>
    </row>
    <row r="10" spans="1:7">
      <c r="A10" s="591" t="s">
        <v>82</v>
      </c>
      <c r="B10" s="593" t="s">
        <v>153</v>
      </c>
      <c r="C10" s="593" t="s">
        <v>83</v>
      </c>
      <c r="D10" s="595" t="s">
        <v>116</v>
      </c>
      <c r="E10" s="595" t="s">
        <v>117</v>
      </c>
      <c r="F10" s="564" t="s">
        <v>3</v>
      </c>
      <c r="G10" s="565"/>
    </row>
    <row r="11" spans="1:7">
      <c r="A11" s="592"/>
      <c r="B11" s="594"/>
      <c r="C11" s="594"/>
      <c r="D11" s="596"/>
      <c r="E11" s="596"/>
      <c r="F11" s="16">
        <v>2017</v>
      </c>
      <c r="G11" s="16">
        <v>2018</v>
      </c>
    </row>
    <row r="12" spans="1:7" ht="31.5">
      <c r="A12" s="28" t="s">
        <v>205</v>
      </c>
      <c r="B12" s="29" t="s">
        <v>217</v>
      </c>
      <c r="C12" s="29"/>
      <c r="D12" s="30"/>
      <c r="E12" s="30"/>
      <c r="F12" s="23"/>
      <c r="G12" s="23"/>
    </row>
    <row r="13" spans="1:7">
      <c r="A13" s="9" t="s">
        <v>84</v>
      </c>
      <c r="B13" s="29" t="s">
        <v>217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86</v>
      </c>
      <c r="B14" s="29" t="s">
        <v>217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121</v>
      </c>
      <c r="B15" s="29" t="s">
        <v>217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119</v>
      </c>
      <c r="B16" s="32" t="s">
        <v>217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124</v>
      </c>
      <c r="B17" s="32" t="s">
        <v>217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123</v>
      </c>
      <c r="B18" s="29" t="s">
        <v>217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119</v>
      </c>
      <c r="B19" s="32" t="s">
        <v>217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124</v>
      </c>
      <c r="B20" s="32" t="s">
        <v>217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125</v>
      </c>
      <c r="B21" s="32" t="s">
        <v>217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120</v>
      </c>
      <c r="B22" s="32" t="s">
        <v>217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127</v>
      </c>
      <c r="B23" s="32" t="s">
        <v>217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0" customFormat="1" ht="31.5">
      <c r="A24" s="145" t="s">
        <v>120</v>
      </c>
      <c r="B24" s="146" t="s">
        <v>217</v>
      </c>
      <c r="C24" s="146" t="s">
        <v>97</v>
      </c>
      <c r="D24" s="147">
        <v>7703387010</v>
      </c>
      <c r="E24" s="148">
        <v>244</v>
      </c>
      <c r="F24" s="149">
        <v>10000</v>
      </c>
      <c r="G24" s="149">
        <v>10000</v>
      </c>
    </row>
    <row r="25" spans="1:7" ht="34.5" customHeight="1">
      <c r="A25" s="9" t="s">
        <v>90</v>
      </c>
      <c r="B25" s="29" t="s">
        <v>217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126</v>
      </c>
      <c r="B26" s="32" t="s">
        <v>217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217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5" customFormat="1">
      <c r="A28" s="34" t="s">
        <v>215</v>
      </c>
      <c r="B28" s="36">
        <v>996</v>
      </c>
      <c r="C28" s="37"/>
      <c r="D28" s="35" t="s">
        <v>252</v>
      </c>
      <c r="E28" s="38"/>
      <c r="F28" s="42">
        <f>F29</f>
        <v>95000</v>
      </c>
      <c r="G28" s="42">
        <f>G29</f>
        <v>0</v>
      </c>
    </row>
    <row r="29" spans="1:7" s="105" customFormat="1">
      <c r="A29" s="31" t="s">
        <v>218</v>
      </c>
      <c r="B29" s="38">
        <v>996</v>
      </c>
      <c r="C29" s="37" t="s">
        <v>216</v>
      </c>
      <c r="D29" s="37" t="s">
        <v>252</v>
      </c>
      <c r="E29" s="38">
        <v>800</v>
      </c>
      <c r="F29" s="40">
        <v>95000</v>
      </c>
      <c r="G29" s="40">
        <v>0</v>
      </c>
    </row>
    <row r="30" spans="1:7" s="105" customFormat="1">
      <c r="A30" s="31" t="s">
        <v>219</v>
      </c>
      <c r="B30" s="38">
        <v>996</v>
      </c>
      <c r="C30" s="37" t="s">
        <v>216</v>
      </c>
      <c r="D30" s="37" t="s">
        <v>253</v>
      </c>
      <c r="E30" s="38">
        <v>880</v>
      </c>
      <c r="F30" s="40">
        <v>95000</v>
      </c>
      <c r="G30" s="40">
        <v>0</v>
      </c>
    </row>
    <row r="31" spans="1:7">
      <c r="A31" s="9" t="s">
        <v>92</v>
      </c>
      <c r="B31" s="29" t="s">
        <v>217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129</v>
      </c>
      <c r="B32" s="32" t="s">
        <v>217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130</v>
      </c>
      <c r="B33" s="32" t="s">
        <v>217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2" t="s">
        <v>223</v>
      </c>
      <c r="B34" s="29" t="s">
        <v>217</v>
      </c>
      <c r="C34" s="35" t="s">
        <v>221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5" t="s">
        <v>120</v>
      </c>
      <c r="B35" s="32" t="s">
        <v>217</v>
      </c>
      <c r="C35" s="37" t="s">
        <v>221</v>
      </c>
      <c r="D35" s="38" t="s">
        <v>254</v>
      </c>
      <c r="E35" s="38"/>
      <c r="F35" s="40">
        <v>700</v>
      </c>
      <c r="G35" s="40">
        <v>700</v>
      </c>
    </row>
    <row r="36" spans="1:7">
      <c r="A36" s="31" t="s">
        <v>224</v>
      </c>
      <c r="B36" s="32" t="s">
        <v>217</v>
      </c>
      <c r="C36" s="37" t="s">
        <v>221</v>
      </c>
      <c r="D36" s="38" t="s">
        <v>254</v>
      </c>
      <c r="E36" s="38">
        <v>244</v>
      </c>
      <c r="F36" s="40">
        <v>700</v>
      </c>
      <c r="G36" s="40">
        <v>700</v>
      </c>
    </row>
    <row r="37" spans="1:7">
      <c r="A37" s="9" t="s">
        <v>148</v>
      </c>
      <c r="B37" s="21" t="s">
        <v>217</v>
      </c>
      <c r="C37" s="35" t="s">
        <v>149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147</v>
      </c>
      <c r="B38" s="37" t="s">
        <v>217</v>
      </c>
      <c r="C38" s="37" t="s">
        <v>146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145</v>
      </c>
      <c r="B39" s="37" t="s">
        <v>217</v>
      </c>
      <c r="C39" s="37" t="s">
        <v>146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119</v>
      </c>
      <c r="B40" s="37" t="s">
        <v>217</v>
      </c>
      <c r="C40" s="37" t="s">
        <v>146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120</v>
      </c>
      <c r="B41" s="37" t="s">
        <v>217</v>
      </c>
      <c r="C41" s="37" t="s">
        <v>146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94</v>
      </c>
      <c r="B42" s="35" t="s">
        <v>217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50" customFormat="1" ht="31.5">
      <c r="A43" s="151" t="s">
        <v>96</v>
      </c>
      <c r="B43" s="152" t="s">
        <v>217</v>
      </c>
      <c r="C43" s="152" t="s">
        <v>97</v>
      </c>
      <c r="D43" s="153"/>
      <c r="E43" s="153"/>
      <c r="F43" s="154">
        <f>F44</f>
        <v>10800</v>
      </c>
      <c r="G43" s="154">
        <f>G44</f>
        <v>10800</v>
      </c>
    </row>
    <row r="44" spans="1:7" s="150" customFormat="1" ht="31.5">
      <c r="A44" s="155" t="s">
        <v>96</v>
      </c>
      <c r="B44" s="146" t="s">
        <v>217</v>
      </c>
      <c r="C44" s="146" t="s">
        <v>97</v>
      </c>
      <c r="D44" s="147">
        <v>7703300000</v>
      </c>
      <c r="E44" s="148"/>
      <c r="F44" s="149">
        <f>F45</f>
        <v>10800</v>
      </c>
      <c r="G44" s="149">
        <f>G45</f>
        <v>10800</v>
      </c>
    </row>
    <row r="45" spans="1:7" s="150" customFormat="1" ht="31.5">
      <c r="A45" s="145" t="s">
        <v>120</v>
      </c>
      <c r="B45" s="146" t="s">
        <v>217</v>
      </c>
      <c r="C45" s="146" t="s">
        <v>97</v>
      </c>
      <c r="D45" s="147">
        <v>7703387010</v>
      </c>
      <c r="E45" s="148">
        <v>540</v>
      </c>
      <c r="F45" s="149">
        <v>10800</v>
      </c>
      <c r="G45" s="149">
        <v>10800</v>
      </c>
    </row>
    <row r="46" spans="1:7" s="150" customFormat="1" ht="31.5">
      <c r="A46" s="151" t="s">
        <v>131</v>
      </c>
      <c r="B46" s="152" t="s">
        <v>217</v>
      </c>
      <c r="C46" s="152" t="s">
        <v>99</v>
      </c>
      <c r="D46" s="153"/>
      <c r="E46" s="153"/>
      <c r="F46" s="154">
        <f>F47</f>
        <v>21000</v>
      </c>
      <c r="G46" s="154">
        <f>G47</f>
        <v>48000</v>
      </c>
    </row>
    <row r="47" spans="1:7" ht="31.5">
      <c r="A47" s="39" t="s">
        <v>120</v>
      </c>
      <c r="B47" s="37" t="s">
        <v>217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100</v>
      </c>
      <c r="B48" s="35" t="s">
        <v>217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102</v>
      </c>
      <c r="B49" s="37" t="s">
        <v>217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217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120</v>
      </c>
      <c r="B51" s="37" t="s">
        <v>217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104</v>
      </c>
      <c r="B52" s="35" t="s">
        <v>217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113</v>
      </c>
      <c r="B53" s="35" t="s">
        <v>217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132</v>
      </c>
      <c r="B54" s="37" t="s">
        <v>217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120</v>
      </c>
      <c r="B55" s="37" t="s">
        <v>217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217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120</v>
      </c>
      <c r="B57" s="37" t="s">
        <v>217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208</v>
      </c>
      <c r="B58" s="37" t="s">
        <v>217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120</v>
      </c>
      <c r="B59" s="37" t="s">
        <v>217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133</v>
      </c>
      <c r="B60" s="37" t="s">
        <v>217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120</v>
      </c>
      <c r="B61" s="37" t="s">
        <v>217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134</v>
      </c>
      <c r="B62" s="37" t="s">
        <v>217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120</v>
      </c>
      <c r="B63" s="37" t="s">
        <v>217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108</v>
      </c>
      <c r="B64" s="35" t="s">
        <v>217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155</v>
      </c>
      <c r="B65" s="35" t="s">
        <v>217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192</v>
      </c>
      <c r="B66" s="37" t="s">
        <v>217</v>
      </c>
      <c r="C66" s="37" t="s">
        <v>111</v>
      </c>
      <c r="D66" s="68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128</v>
      </c>
      <c r="B67" s="37" t="s">
        <v>217</v>
      </c>
      <c r="C67" s="37" t="s">
        <v>111</v>
      </c>
      <c r="D67" s="68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125</v>
      </c>
      <c r="B68" s="37" t="s">
        <v>217</v>
      </c>
      <c r="C68" s="37" t="s">
        <v>111</v>
      </c>
      <c r="D68" s="68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120</v>
      </c>
      <c r="B69" s="37" t="s">
        <v>217</v>
      </c>
      <c r="C69" s="37" t="s">
        <v>111</v>
      </c>
      <c r="D69" s="68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9" t="s">
        <v>190</v>
      </c>
      <c r="B70" s="37" t="s">
        <v>217</v>
      </c>
      <c r="C70" s="37" t="s">
        <v>111</v>
      </c>
      <c r="D70" s="68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128</v>
      </c>
      <c r="B71" s="37" t="s">
        <v>217</v>
      </c>
      <c r="C71" s="37" t="s">
        <v>111</v>
      </c>
      <c r="D71" s="68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120</v>
      </c>
      <c r="B72" s="37" t="s">
        <v>217</v>
      </c>
      <c r="C72" s="37" t="s">
        <v>111</v>
      </c>
      <c r="D72" s="68">
        <v>7700882190</v>
      </c>
      <c r="E72" s="38">
        <v>244</v>
      </c>
      <c r="F72" s="40">
        <v>2000</v>
      </c>
      <c r="G72" s="40">
        <v>2000</v>
      </c>
    </row>
    <row r="73" spans="1:7" s="115" customFormat="1">
      <c r="A73" s="111" t="s">
        <v>212</v>
      </c>
      <c r="B73" s="112">
        <v>996</v>
      </c>
      <c r="C73" s="112"/>
      <c r="D73" s="113"/>
      <c r="E73" s="38"/>
      <c r="F73" s="114">
        <f>F74</f>
        <v>30000</v>
      </c>
      <c r="G73" s="114">
        <f>G74</f>
        <v>30000</v>
      </c>
    </row>
    <row r="74" spans="1:7" s="105" customFormat="1" ht="34.5" customHeight="1">
      <c r="A74" s="116" t="s">
        <v>211</v>
      </c>
      <c r="B74" s="117">
        <v>996</v>
      </c>
      <c r="C74" s="117">
        <v>1001</v>
      </c>
      <c r="D74" s="118" t="s">
        <v>255</v>
      </c>
      <c r="E74" s="38">
        <v>321</v>
      </c>
      <c r="F74" s="119">
        <f>F75</f>
        <v>30000</v>
      </c>
      <c r="G74" s="119">
        <f>G75</f>
        <v>30000</v>
      </c>
    </row>
    <row r="75" spans="1:7" s="105" customFormat="1">
      <c r="A75" s="116" t="s">
        <v>207</v>
      </c>
      <c r="B75" s="117">
        <v>996</v>
      </c>
      <c r="C75" s="117">
        <v>1001</v>
      </c>
      <c r="D75" s="118" t="s">
        <v>255</v>
      </c>
      <c r="E75" s="38">
        <v>321</v>
      </c>
      <c r="F75" s="119">
        <v>30000</v>
      </c>
      <c r="G75" s="119">
        <v>30000</v>
      </c>
    </row>
    <row r="76" spans="1:7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199</v>
      </c>
      <c r="B78" s="104"/>
      <c r="C78" s="104"/>
      <c r="F78" s="3"/>
      <c r="G78" s="3" t="s">
        <v>200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4" bestFit="1" customWidth="1"/>
    <col min="2" max="2" width="9.140625" style="64"/>
    <col min="3" max="5" width="12.28515625" style="64" bestFit="1" customWidth="1"/>
    <col min="6" max="16384" width="9.140625" style="64"/>
  </cols>
  <sheetData>
    <row r="2" spans="1:8">
      <c r="A2" s="64" t="s">
        <v>189</v>
      </c>
    </row>
    <row r="3" spans="1:8">
      <c r="A3" s="66"/>
      <c r="B3" s="66"/>
      <c r="C3" s="66" t="s">
        <v>187</v>
      </c>
      <c r="D3" s="66">
        <v>2015</v>
      </c>
      <c r="E3" s="66">
        <v>2016</v>
      </c>
      <c r="F3" s="66"/>
      <c r="G3" s="66"/>
      <c r="H3" s="66"/>
    </row>
    <row r="4" spans="1:8" s="65" customFormat="1">
      <c r="A4" s="67">
        <v>100</v>
      </c>
      <c r="B4" s="67"/>
      <c r="C4" s="67">
        <f>C6+C7+C8+C9</f>
        <v>4768200</v>
      </c>
      <c r="D4" s="67">
        <f>D6+D7+D8+D9</f>
        <v>4259000</v>
      </c>
      <c r="E4" s="67">
        <f>E6+E7+E8+E9</f>
        <v>3929600</v>
      </c>
      <c r="F4" s="67"/>
      <c r="G4" s="67"/>
      <c r="H4" s="67"/>
    </row>
    <row r="5" spans="1:8">
      <c r="A5" s="66"/>
      <c r="B5" s="66"/>
      <c r="C5" s="66"/>
      <c r="D5" s="66"/>
      <c r="E5" s="66"/>
      <c r="F5" s="66"/>
      <c r="G5" s="66"/>
      <c r="H5" s="66"/>
    </row>
    <row r="6" spans="1:8">
      <c r="A6" s="66">
        <v>102</v>
      </c>
      <c r="B6" s="66"/>
      <c r="C6" s="66">
        <v>971000</v>
      </c>
      <c r="D6" s="66">
        <v>971000</v>
      </c>
      <c r="E6" s="66">
        <v>971000</v>
      </c>
      <c r="F6" s="66"/>
      <c r="G6" s="66"/>
      <c r="H6" s="66"/>
    </row>
    <row r="7" spans="1:8">
      <c r="A7" s="66">
        <v>104</v>
      </c>
      <c r="B7" s="66"/>
      <c r="C7" s="66">
        <v>3751683</v>
      </c>
      <c r="D7" s="66">
        <v>3242483</v>
      </c>
      <c r="E7" s="66">
        <v>2913083</v>
      </c>
      <c r="F7" s="66"/>
      <c r="G7" s="66"/>
      <c r="H7" s="66"/>
    </row>
    <row r="8" spans="1:8">
      <c r="A8" s="66">
        <v>106</v>
      </c>
      <c r="B8" s="66"/>
      <c r="C8" s="66">
        <v>33517</v>
      </c>
      <c r="D8" s="66">
        <v>33517</v>
      </c>
      <c r="E8" s="66">
        <v>33517</v>
      </c>
      <c r="F8" s="66"/>
      <c r="G8" s="66"/>
      <c r="H8" s="66"/>
    </row>
    <row r="9" spans="1:8">
      <c r="A9" s="66">
        <v>111</v>
      </c>
      <c r="B9" s="66"/>
      <c r="C9" s="66">
        <v>12000</v>
      </c>
      <c r="D9" s="66">
        <v>12000</v>
      </c>
      <c r="E9" s="66">
        <v>12000</v>
      </c>
      <c r="F9" s="66"/>
      <c r="G9" s="66"/>
      <c r="H9" s="66"/>
    </row>
    <row r="10" spans="1:8">
      <c r="A10" s="66"/>
      <c r="B10" s="66"/>
      <c r="C10" s="66"/>
      <c r="D10" s="66"/>
      <c r="E10" s="66"/>
      <c r="F10" s="66"/>
      <c r="G10" s="66"/>
      <c r="H10" s="66"/>
    </row>
    <row r="11" spans="1:8" s="65" customFormat="1">
      <c r="A11" s="67">
        <v>203</v>
      </c>
      <c r="B11" s="67"/>
      <c r="C11" s="67">
        <v>183000</v>
      </c>
      <c r="D11" s="67">
        <v>183500</v>
      </c>
      <c r="E11" s="67">
        <v>183500</v>
      </c>
      <c r="F11" s="67"/>
      <c r="G11" s="67"/>
      <c r="H11" s="67"/>
    </row>
    <row r="12" spans="1:8">
      <c r="A12" s="66"/>
      <c r="B12" s="66"/>
      <c r="C12" s="66"/>
      <c r="D12" s="66"/>
      <c r="E12" s="66"/>
      <c r="F12" s="66"/>
      <c r="G12" s="66"/>
      <c r="H12" s="66"/>
    </row>
    <row r="13" spans="1:8">
      <c r="A13" s="67">
        <v>300</v>
      </c>
      <c r="B13" s="67"/>
      <c r="C13" s="67">
        <f>C14+C15</f>
        <v>956000</v>
      </c>
      <c r="D13" s="67">
        <f>D14+D15</f>
        <v>980000</v>
      </c>
      <c r="E13" s="67">
        <f>E14+E15</f>
        <v>980000</v>
      </c>
      <c r="F13" s="66"/>
      <c r="G13" s="66"/>
      <c r="H13" s="66"/>
    </row>
    <row r="14" spans="1:8">
      <c r="A14" s="66">
        <v>309</v>
      </c>
      <c r="B14" s="66"/>
      <c r="C14" s="66">
        <v>10000</v>
      </c>
      <c r="D14" s="66">
        <v>10000</v>
      </c>
      <c r="E14" s="66">
        <v>10000</v>
      </c>
      <c r="F14" s="66"/>
      <c r="G14" s="66"/>
      <c r="H14" s="66"/>
    </row>
    <row r="15" spans="1:8">
      <c r="A15" s="66">
        <v>310</v>
      </c>
      <c r="B15" s="66"/>
      <c r="C15" s="66">
        <v>946000</v>
      </c>
      <c r="D15" s="66">
        <v>970000</v>
      </c>
      <c r="E15" s="66">
        <v>970000</v>
      </c>
      <c r="F15" s="66"/>
      <c r="G15" s="66"/>
      <c r="H15" s="66"/>
    </row>
    <row r="16" spans="1:8">
      <c r="A16" s="66"/>
      <c r="B16" s="66"/>
      <c r="C16" s="66"/>
      <c r="D16" s="66"/>
      <c r="E16" s="66"/>
      <c r="F16" s="66"/>
      <c r="G16" s="66"/>
      <c r="H16" s="66"/>
    </row>
    <row r="17" spans="1:8" s="65" customFormat="1">
      <c r="A17" s="67">
        <v>409</v>
      </c>
      <c r="B17" s="67"/>
      <c r="C17" s="67">
        <v>1055100</v>
      </c>
      <c r="D17" s="67">
        <v>1234800</v>
      </c>
      <c r="E17" s="67">
        <v>1421000</v>
      </c>
      <c r="F17" s="67"/>
      <c r="G17" s="67"/>
      <c r="H17" s="67"/>
    </row>
    <row r="18" spans="1:8">
      <c r="A18" s="66"/>
      <c r="B18" s="66"/>
      <c r="C18" s="66"/>
      <c r="D18" s="66"/>
      <c r="E18" s="66"/>
      <c r="F18" s="66"/>
      <c r="G18" s="66"/>
      <c r="H18" s="66"/>
    </row>
    <row r="19" spans="1:8" s="65" customFormat="1">
      <c r="A19" s="67">
        <v>500</v>
      </c>
      <c r="B19" s="67"/>
      <c r="C19" s="67">
        <f>C21+C22</f>
        <v>371000</v>
      </c>
      <c r="D19" s="67">
        <f>D21+D22</f>
        <v>331000</v>
      </c>
      <c r="E19" s="67">
        <f>E21+E22</f>
        <v>326000</v>
      </c>
      <c r="F19" s="67"/>
      <c r="G19" s="67"/>
      <c r="H19" s="67"/>
    </row>
    <row r="20" spans="1:8">
      <c r="A20" s="66"/>
      <c r="B20" s="66"/>
      <c r="C20" s="66"/>
      <c r="D20" s="66"/>
      <c r="E20" s="66"/>
      <c r="F20" s="66"/>
      <c r="G20" s="66"/>
      <c r="H20" s="66"/>
    </row>
    <row r="21" spans="1:8">
      <c r="A21" s="66">
        <v>502</v>
      </c>
      <c r="B21" s="66"/>
      <c r="C21" s="66">
        <v>60000</v>
      </c>
      <c r="D21" s="66">
        <v>20000</v>
      </c>
      <c r="E21" s="66">
        <v>15000</v>
      </c>
      <c r="F21" s="66"/>
      <c r="G21" s="66"/>
      <c r="H21" s="66"/>
    </row>
    <row r="22" spans="1:8">
      <c r="A22" s="66">
        <v>503</v>
      </c>
      <c r="B22" s="66"/>
      <c r="C22" s="66">
        <v>311000</v>
      </c>
      <c r="D22" s="66">
        <v>311000</v>
      </c>
      <c r="E22" s="66">
        <v>311000</v>
      </c>
      <c r="F22" s="66"/>
      <c r="G22" s="66"/>
      <c r="H22" s="66"/>
    </row>
    <row r="23" spans="1:8">
      <c r="A23" s="66"/>
      <c r="B23" s="66"/>
      <c r="C23" s="66"/>
      <c r="D23" s="66"/>
      <c r="E23" s="66"/>
      <c r="F23" s="66"/>
      <c r="G23" s="66"/>
      <c r="H23" s="66"/>
    </row>
    <row r="24" spans="1:8" s="65" customFormat="1">
      <c r="A24" s="67">
        <v>707</v>
      </c>
      <c r="B24" s="67"/>
      <c r="C24" s="67">
        <v>12000</v>
      </c>
      <c r="D24" s="67">
        <v>12000</v>
      </c>
      <c r="E24" s="67">
        <v>12000</v>
      </c>
      <c r="F24" s="67"/>
      <c r="G24" s="67"/>
      <c r="H24" s="67"/>
    </row>
    <row r="25" spans="1:8">
      <c r="A25" s="66"/>
      <c r="B25" s="66"/>
      <c r="C25" s="66"/>
      <c r="D25" s="66"/>
      <c r="E25" s="66"/>
      <c r="F25" s="66"/>
      <c r="G25" s="66"/>
      <c r="H25" s="66"/>
    </row>
    <row r="26" spans="1:8" s="65" customFormat="1">
      <c r="A26" s="67">
        <v>800</v>
      </c>
      <c r="B26" s="67"/>
      <c r="C26" s="67">
        <v>2194400</v>
      </c>
      <c r="D26" s="67">
        <v>2194400</v>
      </c>
      <c r="E26" s="67">
        <v>2194400</v>
      </c>
      <c r="F26" s="67"/>
      <c r="G26" s="67"/>
      <c r="H26" s="67"/>
    </row>
    <row r="27" spans="1:8">
      <c r="A27" s="66"/>
      <c r="B27" s="66"/>
      <c r="C27" s="66"/>
      <c r="D27" s="66"/>
      <c r="E27" s="66"/>
      <c r="F27" s="66"/>
      <c r="G27" s="66"/>
      <c r="H27" s="66"/>
    </row>
    <row r="28" spans="1:8">
      <c r="A28" s="66"/>
      <c r="B28" s="66"/>
      <c r="C28" s="66"/>
      <c r="D28" s="66"/>
      <c r="E28" s="66"/>
      <c r="F28" s="66"/>
      <c r="G28" s="66"/>
      <c r="H28" s="66"/>
    </row>
    <row r="29" spans="1:8" s="65" customFormat="1">
      <c r="A29" s="67">
        <v>1102</v>
      </c>
      <c r="B29" s="67"/>
      <c r="C29" s="67">
        <v>5000</v>
      </c>
      <c r="D29" s="67">
        <v>5000</v>
      </c>
      <c r="E29" s="67">
        <v>5000</v>
      </c>
      <c r="F29" s="67"/>
      <c r="G29" s="67"/>
      <c r="H29" s="67"/>
    </row>
    <row r="30" spans="1:8">
      <c r="A30" s="66"/>
      <c r="B30" s="66"/>
      <c r="C30" s="66"/>
      <c r="D30" s="66"/>
      <c r="E30" s="66"/>
      <c r="F30" s="66"/>
      <c r="G30" s="66"/>
      <c r="H30" s="66"/>
    </row>
    <row r="31" spans="1:8" s="65" customFormat="1">
      <c r="A31" s="67" t="s">
        <v>188</v>
      </c>
      <c r="B31" s="67"/>
      <c r="C31" s="67">
        <f>C4+C11+C13+C17+C19+C24+C26+C29</f>
        <v>9544700</v>
      </c>
      <c r="D31" s="67">
        <f>D4+D11+D13+D17+D19+D24+D26+D29</f>
        <v>9199700</v>
      </c>
      <c r="E31" s="67">
        <f>E4+E11+E13+E17+E19+E24+E26+E29</f>
        <v>9051500</v>
      </c>
      <c r="F31" s="67"/>
      <c r="G31" s="67"/>
      <c r="H31" s="67"/>
    </row>
    <row r="32" spans="1:8">
      <c r="A32" s="66"/>
      <c r="B32" s="66"/>
      <c r="C32" s="66"/>
      <c r="D32" s="66"/>
      <c r="E32" s="66"/>
      <c r="F32" s="66"/>
      <c r="G32" s="66"/>
      <c r="H32" s="66"/>
    </row>
    <row r="33" spans="1:8">
      <c r="A33" s="66"/>
      <c r="B33" s="66"/>
      <c r="C33" s="66"/>
      <c r="D33" s="66"/>
      <c r="E33" s="66"/>
      <c r="F33" s="66"/>
      <c r="G33" s="66"/>
      <c r="H33" s="66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abSelected="1" topLeftCell="A166" workbookViewId="0">
      <selection activeCell="L11" sqref="L11"/>
    </sheetView>
  </sheetViews>
  <sheetFormatPr defaultRowHeight="15.75"/>
  <cols>
    <col min="1" max="1" width="43.28515625" style="422" customWidth="1"/>
    <col min="2" max="2" width="16.140625" style="422" customWidth="1"/>
    <col min="3" max="3" width="11.140625" style="422" customWidth="1"/>
    <col min="4" max="4" width="14.140625" style="19" customWidth="1"/>
    <col min="5" max="5" width="19.85546875" style="105" hidden="1" customWidth="1"/>
    <col min="6" max="7" width="19.85546875" style="105" customWidth="1"/>
  </cols>
  <sheetData>
    <row r="1" spans="1:7">
      <c r="D1" s="528" t="s">
        <v>705</v>
      </c>
      <c r="E1" s="528" t="s">
        <v>704</v>
      </c>
      <c r="F1" s="528"/>
    </row>
    <row r="2" spans="1:7">
      <c r="A2" s="597" t="s">
        <v>739</v>
      </c>
      <c r="B2" s="597"/>
      <c r="C2" s="597"/>
      <c r="D2" s="597"/>
      <c r="E2" s="597"/>
      <c r="F2" s="597"/>
      <c r="G2" s="597"/>
    </row>
    <row r="3" spans="1:7">
      <c r="A3" s="586" t="s">
        <v>693</v>
      </c>
      <c r="B3" s="586"/>
      <c r="C3" s="586"/>
      <c r="D3" s="586"/>
      <c r="E3" s="586"/>
      <c r="F3" s="586"/>
      <c r="G3" s="586"/>
    </row>
    <row r="4" spans="1:7">
      <c r="A4" s="586" t="s">
        <v>669</v>
      </c>
      <c r="B4" s="586"/>
      <c r="C4" s="586"/>
      <c r="D4" s="586"/>
      <c r="E4" s="586"/>
      <c r="F4" s="586"/>
      <c r="G4" s="586"/>
    </row>
    <row r="5" spans="1:7">
      <c r="D5" s="18"/>
    </row>
    <row r="6" spans="1:7" ht="15.75" customHeight="1">
      <c r="A6" s="573" t="s">
        <v>115</v>
      </c>
      <c r="B6" s="561"/>
      <c r="C6" s="561"/>
      <c r="D6" s="561"/>
      <c r="E6" s="561"/>
      <c r="F6" s="561"/>
      <c r="G6" s="561"/>
    </row>
    <row r="7" spans="1:7" ht="33" customHeight="1">
      <c r="A7" s="573" t="s">
        <v>626</v>
      </c>
      <c r="B7" s="573"/>
      <c r="C7" s="573"/>
      <c r="D7" s="573"/>
      <c r="E7" s="573"/>
      <c r="F7" s="573"/>
      <c r="G7" s="573"/>
    </row>
    <row r="8" spans="1:7" ht="15.75" customHeight="1">
      <c r="A8" s="599" t="s">
        <v>703</v>
      </c>
      <c r="B8" s="599"/>
      <c r="C8" s="599"/>
      <c r="D8" s="599"/>
      <c r="E8" s="599"/>
      <c r="F8" s="599"/>
      <c r="G8" s="599"/>
    </row>
    <row r="9" spans="1:7">
      <c r="A9" s="424"/>
    </row>
    <row r="10" spans="1:7">
      <c r="A10" s="107" t="s">
        <v>81</v>
      </c>
      <c r="B10" s="107" t="s">
        <v>81</v>
      </c>
      <c r="C10" s="107" t="s">
        <v>81</v>
      </c>
      <c r="D10" s="108" t="s">
        <v>81</v>
      </c>
      <c r="G10" s="448" t="s">
        <v>144</v>
      </c>
    </row>
    <row r="11" spans="1:7">
      <c r="A11" s="598" t="s">
        <v>82</v>
      </c>
      <c r="B11" s="598" t="s">
        <v>116</v>
      </c>
      <c r="C11" s="598" t="s">
        <v>117</v>
      </c>
      <c r="D11" s="598" t="s">
        <v>83</v>
      </c>
      <c r="E11" s="444" t="s">
        <v>160</v>
      </c>
      <c r="F11" s="454" t="s">
        <v>3</v>
      </c>
      <c r="G11" s="454" t="s">
        <v>3</v>
      </c>
    </row>
    <row r="12" spans="1:7" ht="15.75" customHeight="1">
      <c r="A12" s="598"/>
      <c r="B12" s="598"/>
      <c r="C12" s="598"/>
      <c r="D12" s="598"/>
      <c r="E12" s="444"/>
      <c r="F12" s="454" t="s">
        <v>496</v>
      </c>
      <c r="G12" s="454" t="s">
        <v>694</v>
      </c>
    </row>
    <row r="13" spans="1:7">
      <c r="A13" s="439">
        <v>1</v>
      </c>
      <c r="B13" s="439">
        <v>2</v>
      </c>
      <c r="C13" s="439">
        <v>3</v>
      </c>
      <c r="D13" s="439">
        <v>4</v>
      </c>
      <c r="E13" s="439">
        <v>5</v>
      </c>
      <c r="F13" s="439">
        <v>5</v>
      </c>
      <c r="G13" s="439">
        <v>5</v>
      </c>
    </row>
    <row r="14" spans="1:7" ht="63">
      <c r="A14" s="287" t="s">
        <v>454</v>
      </c>
      <c r="B14" s="439"/>
      <c r="C14" s="439"/>
      <c r="D14" s="439"/>
      <c r="E14" s="440">
        <f>E15+E21</f>
        <v>126100</v>
      </c>
      <c r="F14" s="440">
        <f>F15+F21</f>
        <v>342900</v>
      </c>
      <c r="G14" s="440">
        <f>G15+G21</f>
        <v>348600</v>
      </c>
    </row>
    <row r="15" spans="1:7" ht="47.25">
      <c r="A15" s="289" t="s">
        <v>330</v>
      </c>
      <c r="B15" s="302">
        <v>7100000000</v>
      </c>
      <c r="C15" s="291"/>
      <c r="D15" s="291"/>
      <c r="E15" s="293">
        <f t="shared" ref="E15:G19" si="0">E16</f>
        <v>0</v>
      </c>
      <c r="F15" s="293">
        <f t="shared" si="0"/>
        <v>204100</v>
      </c>
      <c r="G15" s="293">
        <f t="shared" si="0"/>
        <v>204100</v>
      </c>
    </row>
    <row r="16" spans="1:7" ht="47.25">
      <c r="A16" s="289" t="s">
        <v>331</v>
      </c>
      <c r="B16" s="302">
        <v>7110000000</v>
      </c>
      <c r="C16" s="291"/>
      <c r="D16" s="291"/>
      <c r="E16" s="293">
        <f t="shared" si="0"/>
        <v>0</v>
      </c>
      <c r="F16" s="293">
        <f t="shared" si="0"/>
        <v>204100</v>
      </c>
      <c r="G16" s="293">
        <f t="shared" si="0"/>
        <v>204100</v>
      </c>
    </row>
    <row r="17" spans="1:7" ht="63">
      <c r="A17" s="289" t="s">
        <v>332</v>
      </c>
      <c r="B17" s="302">
        <v>7110100000</v>
      </c>
      <c r="C17" s="291"/>
      <c r="D17" s="291"/>
      <c r="E17" s="293">
        <f t="shared" si="0"/>
        <v>0</v>
      </c>
      <c r="F17" s="293">
        <f t="shared" si="0"/>
        <v>204100</v>
      </c>
      <c r="G17" s="293">
        <f t="shared" si="0"/>
        <v>204100</v>
      </c>
    </row>
    <row r="18" spans="1:7" ht="31.5">
      <c r="A18" s="289" t="s">
        <v>333</v>
      </c>
      <c r="B18" s="302" t="s">
        <v>334</v>
      </c>
      <c r="C18" s="291"/>
      <c r="D18" s="291"/>
      <c r="E18" s="293">
        <f t="shared" si="0"/>
        <v>0</v>
      </c>
      <c r="F18" s="293">
        <f t="shared" si="0"/>
        <v>204100</v>
      </c>
      <c r="G18" s="293">
        <f t="shared" si="0"/>
        <v>204100</v>
      </c>
    </row>
    <row r="19" spans="1:7" ht="47.25">
      <c r="A19" s="294" t="s">
        <v>335</v>
      </c>
      <c r="B19" s="455" t="s">
        <v>334</v>
      </c>
      <c r="C19" s="291"/>
      <c r="D19" s="291"/>
      <c r="E19" s="293">
        <f t="shared" si="0"/>
        <v>0</v>
      </c>
      <c r="F19" s="298">
        <f t="shared" si="0"/>
        <v>204100</v>
      </c>
      <c r="G19" s="298">
        <f t="shared" si="0"/>
        <v>204100</v>
      </c>
    </row>
    <row r="20" spans="1:7" ht="26.25" customHeight="1">
      <c r="A20" s="294" t="s">
        <v>113</v>
      </c>
      <c r="B20" s="455" t="s">
        <v>334</v>
      </c>
      <c r="C20" s="296">
        <v>200</v>
      </c>
      <c r="D20" s="519" t="s">
        <v>114</v>
      </c>
      <c r="E20" s="298"/>
      <c r="F20" s="298">
        <v>204100</v>
      </c>
      <c r="G20" s="298">
        <v>204100</v>
      </c>
    </row>
    <row r="21" spans="1:7" ht="78.75">
      <c r="A21" s="289" t="s">
        <v>684</v>
      </c>
      <c r="B21" s="302">
        <v>9000000000</v>
      </c>
      <c r="C21" s="291"/>
      <c r="D21" s="291"/>
      <c r="E21" s="293">
        <f t="shared" ref="E21:G23" si="1">E22</f>
        <v>126100</v>
      </c>
      <c r="F21" s="293">
        <f t="shared" si="1"/>
        <v>138800</v>
      </c>
      <c r="G21" s="293">
        <f t="shared" si="1"/>
        <v>144500</v>
      </c>
    </row>
    <row r="22" spans="1:7" ht="110.25">
      <c r="A22" s="289" t="s">
        <v>685</v>
      </c>
      <c r="B22" s="302" t="s">
        <v>435</v>
      </c>
      <c r="C22" s="291"/>
      <c r="D22" s="291"/>
      <c r="E22" s="293">
        <f t="shared" si="1"/>
        <v>126100</v>
      </c>
      <c r="F22" s="293">
        <f t="shared" si="1"/>
        <v>138800</v>
      </c>
      <c r="G22" s="293">
        <f t="shared" si="1"/>
        <v>144500</v>
      </c>
    </row>
    <row r="23" spans="1:7" ht="94.5">
      <c r="A23" s="289" t="s">
        <v>336</v>
      </c>
      <c r="B23" s="302" t="s">
        <v>653</v>
      </c>
      <c r="C23" s="291"/>
      <c r="D23" s="291"/>
      <c r="E23" s="293">
        <f t="shared" si="1"/>
        <v>126100</v>
      </c>
      <c r="F23" s="293">
        <f t="shared" si="1"/>
        <v>138800</v>
      </c>
      <c r="G23" s="293">
        <f t="shared" si="1"/>
        <v>144500</v>
      </c>
    </row>
    <row r="24" spans="1:7" ht="63">
      <c r="A24" s="289" t="s">
        <v>337</v>
      </c>
      <c r="B24" s="302" t="s">
        <v>652</v>
      </c>
      <c r="C24" s="291"/>
      <c r="D24" s="291"/>
      <c r="E24" s="293">
        <f>E25+E27</f>
        <v>126100</v>
      </c>
      <c r="F24" s="293">
        <f>F25+F27</f>
        <v>138800</v>
      </c>
      <c r="G24" s="293">
        <f>G25+G27</f>
        <v>144500</v>
      </c>
    </row>
    <row r="25" spans="1:7" ht="94.5">
      <c r="A25" s="294" t="s">
        <v>338</v>
      </c>
      <c r="B25" s="449" t="s">
        <v>652</v>
      </c>
      <c r="C25" s="300" t="s">
        <v>339</v>
      </c>
      <c r="D25" s="299"/>
      <c r="E25" s="298">
        <f>E26</f>
        <v>119210</v>
      </c>
      <c r="F25" s="298">
        <f>F26</f>
        <v>126201.92</v>
      </c>
      <c r="G25" s="298">
        <f>G26</f>
        <v>131901.56</v>
      </c>
    </row>
    <row r="26" spans="1:7" ht="31.5">
      <c r="A26" s="294" t="s">
        <v>340</v>
      </c>
      <c r="B26" s="449" t="s">
        <v>652</v>
      </c>
      <c r="C26" s="300" t="s">
        <v>339</v>
      </c>
      <c r="D26" s="299" t="s">
        <v>146</v>
      </c>
      <c r="E26" s="298">
        <v>119210</v>
      </c>
      <c r="F26" s="298">
        <v>126201.92</v>
      </c>
      <c r="G26" s="298">
        <v>131901.56</v>
      </c>
    </row>
    <row r="27" spans="1:7" ht="47.25">
      <c r="A27" s="294" t="s">
        <v>335</v>
      </c>
      <c r="B27" s="449" t="s">
        <v>652</v>
      </c>
      <c r="C27" s="300" t="s">
        <v>341</v>
      </c>
      <c r="D27" s="299"/>
      <c r="E27" s="298">
        <f>E28</f>
        <v>6890</v>
      </c>
      <c r="F27" s="298">
        <f>F28</f>
        <v>12598.08</v>
      </c>
      <c r="G27" s="298">
        <f>G28</f>
        <v>12598.44</v>
      </c>
    </row>
    <row r="28" spans="1:7" ht="31.5">
      <c r="A28" s="294" t="s">
        <v>340</v>
      </c>
      <c r="B28" s="449" t="s">
        <v>652</v>
      </c>
      <c r="C28" s="300" t="s">
        <v>341</v>
      </c>
      <c r="D28" s="299" t="s">
        <v>146</v>
      </c>
      <c r="E28" s="298">
        <v>6890</v>
      </c>
      <c r="F28" s="298">
        <v>12598.08</v>
      </c>
      <c r="G28" s="298">
        <v>12598.44</v>
      </c>
    </row>
    <row r="29" spans="1:7">
      <c r="A29" s="302" t="s">
        <v>342</v>
      </c>
      <c r="B29" s="384" t="s">
        <v>343</v>
      </c>
      <c r="C29" s="384"/>
      <c r="D29" s="384"/>
      <c r="E29" s="293">
        <f>E30+E54+E80+E116+E121+E155</f>
        <v>4955335.75</v>
      </c>
      <c r="F29" s="293">
        <f>F30+F54+F80+F116+F121+F155</f>
        <v>4272575.08</v>
      </c>
      <c r="G29" s="293">
        <f>G30+G54+G80+G116+G121+G155</f>
        <v>3218273.08</v>
      </c>
    </row>
    <row r="30" spans="1:7" ht="47.25">
      <c r="A30" s="444" t="s">
        <v>344</v>
      </c>
      <c r="B30" s="450" t="s">
        <v>345</v>
      </c>
      <c r="C30" s="450"/>
      <c r="D30" s="450"/>
      <c r="E30" s="451">
        <f>E31+E34+E37+E42+E46+E50</f>
        <v>3895873.95</v>
      </c>
      <c r="F30" s="451">
        <f>F31+F34+F37+F42+F46+F50</f>
        <v>3413092.98</v>
      </c>
      <c r="G30" s="451">
        <f>G31+G34+G37+G42+G46+G50</f>
        <v>2492275.6</v>
      </c>
    </row>
    <row r="31" spans="1:7" ht="31.5">
      <c r="A31" s="309" t="s">
        <v>346</v>
      </c>
      <c r="B31" s="311" t="s">
        <v>347</v>
      </c>
      <c r="C31" s="311"/>
      <c r="D31" s="311"/>
      <c r="E31" s="318">
        <f t="shared" ref="E31:G32" si="2">E32</f>
        <v>601370</v>
      </c>
      <c r="F31" s="318">
        <f t="shared" si="2"/>
        <v>596711.93999999994</v>
      </c>
      <c r="G31" s="318">
        <f t="shared" si="2"/>
        <v>419198.36</v>
      </c>
    </row>
    <row r="32" spans="1:7" ht="94.5">
      <c r="A32" s="309" t="s">
        <v>338</v>
      </c>
      <c r="B32" s="311" t="s">
        <v>347</v>
      </c>
      <c r="C32" s="311" t="s">
        <v>339</v>
      </c>
      <c r="D32" s="311"/>
      <c r="E32" s="318">
        <f t="shared" si="2"/>
        <v>601370</v>
      </c>
      <c r="F32" s="318">
        <f t="shared" si="2"/>
        <v>596711.93999999994</v>
      </c>
      <c r="G32" s="318">
        <f t="shared" si="2"/>
        <v>419198.36</v>
      </c>
    </row>
    <row r="33" spans="1:7">
      <c r="A33" s="309" t="s">
        <v>121</v>
      </c>
      <c r="B33" s="311" t="s">
        <v>347</v>
      </c>
      <c r="C33" s="311" t="s">
        <v>339</v>
      </c>
      <c r="D33" s="311" t="s">
        <v>87</v>
      </c>
      <c r="E33" s="318">
        <v>601370</v>
      </c>
      <c r="F33" s="318">
        <v>596711.93999999994</v>
      </c>
      <c r="G33" s="318">
        <v>419198.36</v>
      </c>
    </row>
    <row r="34" spans="1:7" ht="31.5">
      <c r="A34" s="309" t="s">
        <v>346</v>
      </c>
      <c r="B34" s="311" t="s">
        <v>348</v>
      </c>
      <c r="C34" s="311"/>
      <c r="D34" s="311"/>
      <c r="E34" s="318">
        <f t="shared" ref="E34:G35" si="3">E35</f>
        <v>2672703.9500000002</v>
      </c>
      <c r="F34" s="318">
        <f t="shared" si="3"/>
        <v>2484845.04</v>
      </c>
      <c r="G34" s="318">
        <f t="shared" si="3"/>
        <v>1768541.24</v>
      </c>
    </row>
    <row r="35" spans="1:7" ht="94.5">
      <c r="A35" s="309" t="s">
        <v>338</v>
      </c>
      <c r="B35" s="311" t="s">
        <v>348</v>
      </c>
      <c r="C35" s="311" t="s">
        <v>339</v>
      </c>
      <c r="D35" s="311"/>
      <c r="E35" s="318">
        <f t="shared" si="3"/>
        <v>2672703.9500000002</v>
      </c>
      <c r="F35" s="318">
        <f t="shared" si="3"/>
        <v>2484845.04</v>
      </c>
      <c r="G35" s="318">
        <f t="shared" si="3"/>
        <v>1768541.24</v>
      </c>
    </row>
    <row r="36" spans="1:7" ht="31.5">
      <c r="A36" s="309" t="s">
        <v>349</v>
      </c>
      <c r="B36" s="311" t="s">
        <v>348</v>
      </c>
      <c r="C36" s="311" t="s">
        <v>339</v>
      </c>
      <c r="D36" s="311" t="s">
        <v>89</v>
      </c>
      <c r="E36" s="318">
        <v>2672703.9500000002</v>
      </c>
      <c r="F36" s="318">
        <v>2484845.04</v>
      </c>
      <c r="G36" s="318">
        <v>1768541.24</v>
      </c>
    </row>
    <row r="37" spans="1:7">
      <c r="A37" s="309" t="s">
        <v>350</v>
      </c>
      <c r="B37" s="311" t="s">
        <v>351</v>
      </c>
      <c r="C37" s="311"/>
      <c r="D37" s="311"/>
      <c r="E37" s="318">
        <f>E38+E40</f>
        <v>369600</v>
      </c>
      <c r="F37" s="318">
        <f>F38+F40</f>
        <v>176100</v>
      </c>
      <c r="G37" s="318">
        <f>G38+G40</f>
        <v>149100</v>
      </c>
    </row>
    <row r="38" spans="1:7" ht="31.5">
      <c r="A38" s="199" t="s">
        <v>352</v>
      </c>
      <c r="B38" s="311" t="s">
        <v>351</v>
      </c>
      <c r="C38" s="311" t="s">
        <v>341</v>
      </c>
      <c r="D38" s="311"/>
      <c r="E38" s="318">
        <f>E39</f>
        <v>310600</v>
      </c>
      <c r="F38" s="318">
        <f>F39</f>
        <v>168600</v>
      </c>
      <c r="G38" s="318">
        <f>G39</f>
        <v>141600</v>
      </c>
    </row>
    <row r="39" spans="1:7" ht="31.5">
      <c r="A39" s="309" t="s">
        <v>349</v>
      </c>
      <c r="B39" s="311" t="s">
        <v>351</v>
      </c>
      <c r="C39" s="311" t="s">
        <v>341</v>
      </c>
      <c r="D39" s="311" t="s">
        <v>89</v>
      </c>
      <c r="E39" s="318">
        <v>310600</v>
      </c>
      <c r="F39" s="318">
        <v>168600</v>
      </c>
      <c r="G39" s="318">
        <v>141600</v>
      </c>
    </row>
    <row r="40" spans="1:7">
      <c r="A40" s="199" t="s">
        <v>353</v>
      </c>
      <c r="B40" s="311" t="s">
        <v>351</v>
      </c>
      <c r="C40" s="311" t="s">
        <v>354</v>
      </c>
      <c r="D40" s="311"/>
      <c r="E40" s="318">
        <f>E41</f>
        <v>59000</v>
      </c>
      <c r="F40" s="318">
        <f>F41</f>
        <v>7500</v>
      </c>
      <c r="G40" s="318">
        <f>G41</f>
        <v>7500</v>
      </c>
    </row>
    <row r="41" spans="1:7" ht="31.5">
      <c r="A41" s="309" t="s">
        <v>349</v>
      </c>
      <c r="B41" s="311" t="s">
        <v>455</v>
      </c>
      <c r="C41" s="311" t="s">
        <v>354</v>
      </c>
      <c r="D41" s="311" t="s">
        <v>89</v>
      </c>
      <c r="E41" s="318">
        <v>59000</v>
      </c>
      <c r="F41" s="318">
        <v>7500</v>
      </c>
      <c r="G41" s="318">
        <v>7500</v>
      </c>
    </row>
    <row r="42" spans="1:7" ht="31.5">
      <c r="A42" s="441" t="s">
        <v>474</v>
      </c>
      <c r="B42" s="450" t="s">
        <v>475</v>
      </c>
      <c r="C42" s="450"/>
      <c r="D42" s="450"/>
      <c r="E42" s="451">
        <f t="shared" ref="E42:G44" si="4">E43</f>
        <v>100000</v>
      </c>
      <c r="F42" s="451">
        <f t="shared" si="4"/>
        <v>0</v>
      </c>
      <c r="G42" s="451">
        <f t="shared" si="4"/>
        <v>0</v>
      </c>
    </row>
    <row r="43" spans="1:7" ht="94.5">
      <c r="A43" s="289" t="s">
        <v>463</v>
      </c>
      <c r="B43" s="450" t="s">
        <v>476</v>
      </c>
      <c r="C43" s="450"/>
      <c r="D43" s="450"/>
      <c r="E43" s="451">
        <f t="shared" si="4"/>
        <v>100000</v>
      </c>
      <c r="F43" s="451">
        <f t="shared" si="4"/>
        <v>0</v>
      </c>
      <c r="G43" s="451">
        <f t="shared" si="4"/>
        <v>0</v>
      </c>
    </row>
    <row r="44" spans="1:7" ht="31.5">
      <c r="A44" s="199" t="s">
        <v>352</v>
      </c>
      <c r="B44" s="450" t="s">
        <v>476</v>
      </c>
      <c r="C44" s="311" t="s">
        <v>341</v>
      </c>
      <c r="D44" s="311"/>
      <c r="E44" s="318">
        <f t="shared" si="4"/>
        <v>100000</v>
      </c>
      <c r="F44" s="318">
        <f t="shared" si="4"/>
        <v>0</v>
      </c>
      <c r="G44" s="318">
        <f t="shared" si="4"/>
        <v>0</v>
      </c>
    </row>
    <row r="45" spans="1:7">
      <c r="A45" s="309" t="s">
        <v>224</v>
      </c>
      <c r="B45" s="450" t="s">
        <v>476</v>
      </c>
      <c r="C45" s="311" t="s">
        <v>341</v>
      </c>
      <c r="D45" s="311" t="s">
        <v>221</v>
      </c>
      <c r="E45" s="318">
        <v>100000</v>
      </c>
      <c r="F45" s="318">
        <v>0</v>
      </c>
      <c r="G45" s="318">
        <v>0</v>
      </c>
    </row>
    <row r="46" spans="1:7" ht="31.5">
      <c r="A46" s="441" t="s">
        <v>477</v>
      </c>
      <c r="B46" s="450" t="s">
        <v>479</v>
      </c>
      <c r="C46" s="450"/>
      <c r="D46" s="450"/>
      <c r="E46" s="451">
        <f t="shared" ref="E46:G48" si="5">E47</f>
        <v>139200</v>
      </c>
      <c r="F46" s="451">
        <f t="shared" si="5"/>
        <v>149436</v>
      </c>
      <c r="G46" s="451">
        <f t="shared" si="5"/>
        <v>149436</v>
      </c>
    </row>
    <row r="47" spans="1:7" ht="63">
      <c r="A47" s="262" t="s">
        <v>478</v>
      </c>
      <c r="B47" s="450" t="s">
        <v>480</v>
      </c>
      <c r="C47" s="450"/>
      <c r="D47" s="450"/>
      <c r="E47" s="451">
        <f t="shared" si="5"/>
        <v>139200</v>
      </c>
      <c r="F47" s="451">
        <f t="shared" si="5"/>
        <v>149436</v>
      </c>
      <c r="G47" s="451">
        <f t="shared" si="5"/>
        <v>149436</v>
      </c>
    </row>
    <row r="48" spans="1:7" ht="31.5">
      <c r="A48" s="199" t="s">
        <v>352</v>
      </c>
      <c r="B48" s="450" t="s">
        <v>480</v>
      </c>
      <c r="C48" s="311" t="s">
        <v>481</v>
      </c>
      <c r="D48" s="311"/>
      <c r="E48" s="318">
        <f t="shared" si="5"/>
        <v>139200</v>
      </c>
      <c r="F48" s="318">
        <f t="shared" si="5"/>
        <v>149436</v>
      </c>
      <c r="G48" s="318">
        <f t="shared" si="5"/>
        <v>149436</v>
      </c>
    </row>
    <row r="49" spans="1:7">
      <c r="A49" s="309" t="s">
        <v>207</v>
      </c>
      <c r="B49" s="450" t="s">
        <v>480</v>
      </c>
      <c r="C49" s="311" t="s">
        <v>481</v>
      </c>
      <c r="D49" s="311" t="s">
        <v>210</v>
      </c>
      <c r="E49" s="318">
        <v>139200</v>
      </c>
      <c r="F49" s="318">
        <v>149436</v>
      </c>
      <c r="G49" s="318">
        <v>149436</v>
      </c>
    </row>
    <row r="50" spans="1:7" ht="31.5">
      <c r="A50" s="265" t="s">
        <v>482</v>
      </c>
      <c r="B50" s="450" t="s">
        <v>483</v>
      </c>
      <c r="C50" s="450"/>
      <c r="D50" s="450"/>
      <c r="E50" s="451">
        <f t="shared" ref="E50:G52" si="6">E51</f>
        <v>13000</v>
      </c>
      <c r="F50" s="451">
        <f t="shared" si="6"/>
        <v>6000</v>
      </c>
      <c r="G50" s="451">
        <f t="shared" si="6"/>
        <v>6000</v>
      </c>
    </row>
    <row r="51" spans="1:7" ht="94.5">
      <c r="A51" s="289" t="s">
        <v>463</v>
      </c>
      <c r="B51" s="450" t="s">
        <v>484</v>
      </c>
      <c r="C51" s="450"/>
      <c r="D51" s="450"/>
      <c r="E51" s="451">
        <f t="shared" si="6"/>
        <v>13000</v>
      </c>
      <c r="F51" s="451">
        <f t="shared" si="6"/>
        <v>6000</v>
      </c>
      <c r="G51" s="451">
        <f t="shared" si="6"/>
        <v>6000</v>
      </c>
    </row>
    <row r="52" spans="1:7" ht="31.5">
      <c r="A52" s="199" t="s">
        <v>352</v>
      </c>
      <c r="B52" s="450" t="s">
        <v>484</v>
      </c>
      <c r="C52" s="311" t="s">
        <v>341</v>
      </c>
      <c r="D52" s="311"/>
      <c r="E52" s="318">
        <f t="shared" si="6"/>
        <v>13000</v>
      </c>
      <c r="F52" s="318">
        <f t="shared" si="6"/>
        <v>6000</v>
      </c>
      <c r="G52" s="318">
        <f t="shared" si="6"/>
        <v>6000</v>
      </c>
    </row>
    <row r="53" spans="1:7" ht="47.25">
      <c r="A53" s="442" t="s">
        <v>328</v>
      </c>
      <c r="B53" s="450" t="s">
        <v>484</v>
      </c>
      <c r="C53" s="311" t="s">
        <v>341</v>
      </c>
      <c r="D53" s="311" t="s">
        <v>327</v>
      </c>
      <c r="E53" s="318">
        <v>13000</v>
      </c>
      <c r="F53" s="318">
        <v>6000</v>
      </c>
      <c r="G53" s="318">
        <v>6000</v>
      </c>
    </row>
    <row r="54" spans="1:7" ht="47.25">
      <c r="A54" s="456" t="s">
        <v>355</v>
      </c>
      <c r="B54" s="450" t="s">
        <v>356</v>
      </c>
      <c r="C54" s="450"/>
      <c r="D54" s="450"/>
      <c r="E54" s="451">
        <f>E55+E59+E68+E72</f>
        <v>31600</v>
      </c>
      <c r="F54" s="451">
        <f>F55+F59+F68+F72</f>
        <v>37000</v>
      </c>
      <c r="G54" s="451">
        <f>G55+G59+G68+G72</f>
        <v>32000</v>
      </c>
    </row>
    <row r="55" spans="1:7" ht="47.25">
      <c r="A55" s="456" t="s">
        <v>457</v>
      </c>
      <c r="B55" s="450" t="s">
        <v>456</v>
      </c>
      <c r="C55" s="450"/>
      <c r="D55" s="450"/>
      <c r="E55" s="451">
        <f t="shared" ref="E55:G57" si="7">E56</f>
        <v>4000</v>
      </c>
      <c r="F55" s="451">
        <f t="shared" si="7"/>
        <v>20000</v>
      </c>
      <c r="G55" s="451">
        <f t="shared" si="7"/>
        <v>20000</v>
      </c>
    </row>
    <row r="56" spans="1:7" ht="94.5">
      <c r="A56" s="289" t="s">
        <v>463</v>
      </c>
      <c r="B56" s="450" t="s">
        <v>458</v>
      </c>
      <c r="C56" s="450"/>
      <c r="D56" s="450"/>
      <c r="E56" s="451">
        <f t="shared" si="7"/>
        <v>4000</v>
      </c>
      <c r="F56" s="451">
        <f t="shared" si="7"/>
        <v>20000</v>
      </c>
      <c r="G56" s="451">
        <f t="shared" si="7"/>
        <v>20000</v>
      </c>
    </row>
    <row r="57" spans="1:7" ht="31.5">
      <c r="A57" s="199" t="s">
        <v>352</v>
      </c>
      <c r="B57" s="311" t="s">
        <v>458</v>
      </c>
      <c r="C57" s="311" t="s">
        <v>341</v>
      </c>
      <c r="D57" s="311"/>
      <c r="E57" s="318">
        <f t="shared" si="7"/>
        <v>4000</v>
      </c>
      <c r="F57" s="318">
        <f t="shared" si="7"/>
        <v>20000</v>
      </c>
      <c r="G57" s="318">
        <f t="shared" si="7"/>
        <v>20000</v>
      </c>
    </row>
    <row r="58" spans="1:7" ht="63">
      <c r="A58" s="309" t="s">
        <v>714</v>
      </c>
      <c r="B58" s="311" t="s">
        <v>458</v>
      </c>
      <c r="C58" s="311" t="s">
        <v>341</v>
      </c>
      <c r="D58" s="311" t="s">
        <v>99</v>
      </c>
      <c r="E58" s="318">
        <v>4000</v>
      </c>
      <c r="F58" s="318">
        <v>20000</v>
      </c>
      <c r="G58" s="318">
        <v>20000</v>
      </c>
    </row>
    <row r="59" spans="1:7" ht="31.5">
      <c r="A59" s="456" t="s">
        <v>357</v>
      </c>
      <c r="B59" s="450" t="s">
        <v>358</v>
      </c>
      <c r="C59" s="450"/>
      <c r="D59" s="450"/>
      <c r="E59" s="451">
        <f t="shared" ref="E59:G61" si="8">E60</f>
        <v>2000</v>
      </c>
      <c r="F59" s="451">
        <f t="shared" si="8"/>
        <v>1000</v>
      </c>
      <c r="G59" s="451">
        <f t="shared" si="8"/>
        <v>1000</v>
      </c>
    </row>
    <row r="60" spans="1:7" ht="94.5">
      <c r="A60" s="289" t="s">
        <v>463</v>
      </c>
      <c r="B60" s="450" t="s">
        <v>360</v>
      </c>
      <c r="C60" s="450"/>
      <c r="D60" s="450"/>
      <c r="E60" s="451">
        <f t="shared" si="8"/>
        <v>2000</v>
      </c>
      <c r="F60" s="451">
        <f t="shared" si="8"/>
        <v>1000</v>
      </c>
      <c r="G60" s="451">
        <f t="shared" si="8"/>
        <v>1000</v>
      </c>
    </row>
    <row r="61" spans="1:7" ht="31.5">
      <c r="A61" s="199" t="s">
        <v>352</v>
      </c>
      <c r="B61" s="311" t="s">
        <v>360</v>
      </c>
      <c r="C61" s="311" t="s">
        <v>341</v>
      </c>
      <c r="D61" s="311"/>
      <c r="E61" s="318">
        <f t="shared" si="8"/>
        <v>2000</v>
      </c>
      <c r="F61" s="318">
        <f t="shared" si="8"/>
        <v>1000</v>
      </c>
      <c r="G61" s="318">
        <f t="shared" si="8"/>
        <v>1000</v>
      </c>
    </row>
    <row r="62" spans="1:7">
      <c r="A62" s="309" t="s">
        <v>648</v>
      </c>
      <c r="B62" s="311" t="s">
        <v>360</v>
      </c>
      <c r="C62" s="311" t="s">
        <v>341</v>
      </c>
      <c r="D62" s="311" t="s">
        <v>97</v>
      </c>
      <c r="E62" s="318">
        <v>2000</v>
      </c>
      <c r="F62" s="318">
        <v>1000</v>
      </c>
      <c r="G62" s="318">
        <v>1000</v>
      </c>
    </row>
    <row r="63" spans="1:7" ht="31.5" hidden="1">
      <c r="A63" s="444" t="s">
        <v>363</v>
      </c>
      <c r="B63" s="450" t="s">
        <v>364</v>
      </c>
      <c r="C63" s="450"/>
      <c r="D63" s="450"/>
      <c r="E63" s="451">
        <f t="shared" ref="E63:G64" si="9">E64</f>
        <v>0</v>
      </c>
      <c r="F63" s="451">
        <f t="shared" si="9"/>
        <v>0</v>
      </c>
      <c r="G63" s="451">
        <f t="shared" si="9"/>
        <v>0</v>
      </c>
    </row>
    <row r="64" spans="1:7" ht="94.5" hidden="1">
      <c r="A64" s="294" t="s">
        <v>338</v>
      </c>
      <c r="B64" s="311" t="s">
        <v>364</v>
      </c>
      <c r="C64" s="311" t="s">
        <v>339</v>
      </c>
      <c r="D64" s="311"/>
      <c r="E64" s="318">
        <f t="shared" si="9"/>
        <v>0</v>
      </c>
      <c r="F64" s="318">
        <f t="shared" si="9"/>
        <v>0</v>
      </c>
      <c r="G64" s="318">
        <f t="shared" si="9"/>
        <v>0</v>
      </c>
    </row>
    <row r="65" spans="1:7" hidden="1">
      <c r="A65" s="309" t="s">
        <v>98</v>
      </c>
      <c r="B65" s="311" t="s">
        <v>364</v>
      </c>
      <c r="C65" s="311" t="s">
        <v>339</v>
      </c>
      <c r="D65" s="311" t="s">
        <v>365</v>
      </c>
      <c r="E65" s="318"/>
      <c r="F65" s="318"/>
      <c r="G65" s="318"/>
    </row>
    <row r="66" spans="1:7" ht="31.5" hidden="1">
      <c r="A66" s="444" t="s">
        <v>366</v>
      </c>
      <c r="B66" s="450" t="s">
        <v>367</v>
      </c>
      <c r="C66" s="450"/>
      <c r="D66" s="450"/>
      <c r="E66" s="451">
        <f>E67</f>
        <v>23600</v>
      </c>
      <c r="F66" s="451">
        <f>F67</f>
        <v>0</v>
      </c>
      <c r="G66" s="451">
        <f>G67</f>
        <v>0</v>
      </c>
    </row>
    <row r="67" spans="1:7" ht="31.5" hidden="1">
      <c r="A67" s="199" t="s">
        <v>352</v>
      </c>
      <c r="B67" s="311" t="s">
        <v>367</v>
      </c>
      <c r="C67" s="311" t="s">
        <v>341</v>
      </c>
      <c r="D67" s="311"/>
      <c r="E67" s="318">
        <f>E72</f>
        <v>23600</v>
      </c>
      <c r="F67" s="318"/>
      <c r="G67" s="318"/>
    </row>
    <row r="68" spans="1:7" ht="31.5">
      <c r="A68" s="456" t="s">
        <v>461</v>
      </c>
      <c r="B68" s="450" t="s">
        <v>459</v>
      </c>
      <c r="C68" s="450"/>
      <c r="D68" s="450"/>
      <c r="E68" s="451">
        <f t="shared" ref="E68:G70" si="10">E69</f>
        <v>2000</v>
      </c>
      <c r="F68" s="451">
        <f t="shared" si="10"/>
        <v>1000</v>
      </c>
      <c r="G68" s="451">
        <f t="shared" si="10"/>
        <v>1000</v>
      </c>
    </row>
    <row r="69" spans="1:7" ht="94.5">
      <c r="A69" s="289" t="s">
        <v>463</v>
      </c>
      <c r="B69" s="450" t="s">
        <v>460</v>
      </c>
      <c r="C69" s="450"/>
      <c r="D69" s="450"/>
      <c r="E69" s="451">
        <f t="shared" si="10"/>
        <v>2000</v>
      </c>
      <c r="F69" s="451">
        <f t="shared" si="10"/>
        <v>1000</v>
      </c>
      <c r="G69" s="451">
        <f t="shared" si="10"/>
        <v>1000</v>
      </c>
    </row>
    <row r="70" spans="1:7" ht="31.5">
      <c r="A70" s="199" t="s">
        <v>352</v>
      </c>
      <c r="B70" s="311" t="s">
        <v>460</v>
      </c>
      <c r="C70" s="311" t="s">
        <v>341</v>
      </c>
      <c r="D70" s="311"/>
      <c r="E70" s="318">
        <f t="shared" si="10"/>
        <v>2000</v>
      </c>
      <c r="F70" s="318">
        <f t="shared" si="10"/>
        <v>1000</v>
      </c>
      <c r="G70" s="318">
        <f t="shared" si="10"/>
        <v>1000</v>
      </c>
    </row>
    <row r="71" spans="1:7">
      <c r="A71" s="309" t="s">
        <v>379</v>
      </c>
      <c r="B71" s="311" t="s">
        <v>460</v>
      </c>
      <c r="C71" s="311" t="s">
        <v>341</v>
      </c>
      <c r="D71" s="311" t="s">
        <v>103</v>
      </c>
      <c r="E71" s="318">
        <v>2000</v>
      </c>
      <c r="F71" s="318">
        <v>1000</v>
      </c>
      <c r="G71" s="318">
        <v>1000</v>
      </c>
    </row>
    <row r="72" spans="1:7" ht="31.5">
      <c r="A72" s="444" t="s">
        <v>462</v>
      </c>
      <c r="B72" s="450" t="s">
        <v>362</v>
      </c>
      <c r="C72" s="311"/>
      <c r="D72" s="311"/>
      <c r="E72" s="451">
        <f t="shared" ref="E72:G74" si="11">E73</f>
        <v>23600</v>
      </c>
      <c r="F72" s="451">
        <f t="shared" si="11"/>
        <v>15000</v>
      </c>
      <c r="G72" s="451">
        <f t="shared" si="11"/>
        <v>10000</v>
      </c>
    </row>
    <row r="73" spans="1:7" ht="94.5">
      <c r="A73" s="289" t="s">
        <v>463</v>
      </c>
      <c r="B73" s="450" t="s">
        <v>368</v>
      </c>
      <c r="C73" s="450"/>
      <c r="D73" s="450"/>
      <c r="E73" s="451">
        <f t="shared" si="11"/>
        <v>23600</v>
      </c>
      <c r="F73" s="451">
        <f t="shared" si="11"/>
        <v>15000</v>
      </c>
      <c r="G73" s="451">
        <f t="shared" si="11"/>
        <v>10000</v>
      </c>
    </row>
    <row r="74" spans="1:7" ht="31.5">
      <c r="A74" s="199" t="s">
        <v>352</v>
      </c>
      <c r="B74" s="311" t="s">
        <v>368</v>
      </c>
      <c r="C74" s="311" t="s">
        <v>341</v>
      </c>
      <c r="D74" s="311"/>
      <c r="E74" s="318">
        <f t="shared" si="11"/>
        <v>23600</v>
      </c>
      <c r="F74" s="318">
        <f t="shared" si="11"/>
        <v>15000</v>
      </c>
      <c r="G74" s="318">
        <f t="shared" si="11"/>
        <v>10000</v>
      </c>
    </row>
    <row r="75" spans="1:7" ht="63">
      <c r="A75" s="309" t="s">
        <v>713</v>
      </c>
      <c r="B75" s="311" t="s">
        <v>368</v>
      </c>
      <c r="C75" s="311" t="s">
        <v>341</v>
      </c>
      <c r="D75" s="311" t="s">
        <v>99</v>
      </c>
      <c r="E75" s="318">
        <v>23600</v>
      </c>
      <c r="F75" s="318">
        <v>15000</v>
      </c>
      <c r="G75" s="318">
        <v>10000</v>
      </c>
    </row>
    <row r="76" spans="1:7" ht="31.5" hidden="1">
      <c r="A76" s="28" t="s">
        <v>369</v>
      </c>
      <c r="B76" s="450" t="s">
        <v>370</v>
      </c>
      <c r="C76" s="450"/>
      <c r="D76" s="450"/>
      <c r="E76" s="451">
        <f>E78</f>
        <v>0</v>
      </c>
      <c r="F76" s="451">
        <f>F78</f>
        <v>0</v>
      </c>
      <c r="G76" s="451">
        <f>G78</f>
        <v>0</v>
      </c>
    </row>
    <row r="77" spans="1:7" ht="94.5" hidden="1">
      <c r="A77" s="289" t="s">
        <v>359</v>
      </c>
      <c r="B77" s="450" t="s">
        <v>371</v>
      </c>
      <c r="C77" s="450"/>
      <c r="D77" s="450"/>
      <c r="E77" s="451">
        <f t="shared" ref="E77:G78" si="12">E78</f>
        <v>0</v>
      </c>
      <c r="F77" s="451">
        <f t="shared" si="12"/>
        <v>0</v>
      </c>
      <c r="G77" s="451">
        <f t="shared" si="12"/>
        <v>0</v>
      </c>
    </row>
    <row r="78" spans="1:7" ht="31.5" hidden="1">
      <c r="A78" s="199" t="s">
        <v>352</v>
      </c>
      <c r="B78" s="311" t="s">
        <v>371</v>
      </c>
      <c r="C78" s="311" t="s">
        <v>341</v>
      </c>
      <c r="D78" s="311"/>
      <c r="E78" s="318">
        <f t="shared" si="12"/>
        <v>0</v>
      </c>
      <c r="F78" s="318">
        <f t="shared" si="12"/>
        <v>0</v>
      </c>
      <c r="G78" s="318">
        <f t="shared" si="12"/>
        <v>0</v>
      </c>
    </row>
    <row r="79" spans="1:7" ht="47.25" hidden="1">
      <c r="A79" s="309" t="s">
        <v>372</v>
      </c>
      <c r="B79" s="311" t="s">
        <v>371</v>
      </c>
      <c r="C79" s="311" t="s">
        <v>341</v>
      </c>
      <c r="D79" s="311" t="s">
        <v>373</v>
      </c>
      <c r="E79" s="318"/>
      <c r="F79" s="318"/>
      <c r="G79" s="318"/>
    </row>
    <row r="80" spans="1:7" ht="31.5">
      <c r="A80" s="28" t="s">
        <v>374</v>
      </c>
      <c r="B80" s="450" t="s">
        <v>375</v>
      </c>
      <c r="C80" s="450"/>
      <c r="D80" s="450"/>
      <c r="E80" s="451">
        <f>E81</f>
        <v>293885.67000000004</v>
      </c>
      <c r="F80" s="451">
        <f>F81</f>
        <v>308700</v>
      </c>
      <c r="G80" s="451">
        <f>G81</f>
        <v>328590</v>
      </c>
    </row>
    <row r="81" spans="1:7" ht="31.5">
      <c r="A81" s="28" t="s">
        <v>376</v>
      </c>
      <c r="B81" s="450" t="s">
        <v>377</v>
      </c>
      <c r="C81" s="450"/>
      <c r="D81" s="450"/>
      <c r="E81" s="451">
        <f>E82+E92+E102</f>
        <v>293885.67000000004</v>
      </c>
      <c r="F81" s="451">
        <f>F82+F92+F102</f>
        <v>308700</v>
      </c>
      <c r="G81" s="451">
        <f>G82+G92+G102</f>
        <v>328590</v>
      </c>
    </row>
    <row r="82" spans="1:7" ht="94.5">
      <c r="A82" s="289" t="s">
        <v>463</v>
      </c>
      <c r="B82" s="450" t="s">
        <v>378</v>
      </c>
      <c r="C82" s="450"/>
      <c r="D82" s="450"/>
      <c r="E82" s="451">
        <f>E83</f>
        <v>228885.67</v>
      </c>
      <c r="F82" s="451">
        <f>F83</f>
        <v>308700</v>
      </c>
      <c r="G82" s="451">
        <f>G83</f>
        <v>328590</v>
      </c>
    </row>
    <row r="83" spans="1:7" ht="31.5">
      <c r="A83" s="199" t="s">
        <v>352</v>
      </c>
      <c r="B83" s="311" t="s">
        <v>378</v>
      </c>
      <c r="C83" s="311" t="s">
        <v>341</v>
      </c>
      <c r="D83" s="311"/>
      <c r="E83" s="318">
        <f>E91</f>
        <v>228885.67</v>
      </c>
      <c r="F83" s="318">
        <f>F84</f>
        <v>308700</v>
      </c>
      <c r="G83" s="318">
        <f>G84</f>
        <v>328590</v>
      </c>
    </row>
    <row r="84" spans="1:7">
      <c r="A84" s="309" t="s">
        <v>379</v>
      </c>
      <c r="B84" s="311" t="s">
        <v>378</v>
      </c>
      <c r="C84" s="311" t="s">
        <v>341</v>
      </c>
      <c r="D84" s="311" t="s">
        <v>103</v>
      </c>
      <c r="E84" s="318">
        <v>1247500</v>
      </c>
      <c r="F84" s="318">
        <v>308700</v>
      </c>
      <c r="G84" s="318">
        <v>328590</v>
      </c>
    </row>
    <row r="85" spans="1:7" ht="94.5">
      <c r="A85" s="289" t="s">
        <v>463</v>
      </c>
      <c r="B85" s="450" t="s">
        <v>380</v>
      </c>
      <c r="C85" s="450"/>
      <c r="D85" s="450"/>
      <c r="E85" s="451">
        <f t="shared" ref="E85:G86" si="13">E86</f>
        <v>100000</v>
      </c>
      <c r="F85" s="451">
        <f t="shared" si="13"/>
        <v>0</v>
      </c>
      <c r="G85" s="451">
        <f t="shared" si="13"/>
        <v>0</v>
      </c>
    </row>
    <row r="86" spans="1:7" ht="31.5">
      <c r="A86" s="199" t="s">
        <v>352</v>
      </c>
      <c r="B86" s="311" t="s">
        <v>380</v>
      </c>
      <c r="C86" s="311" t="s">
        <v>341</v>
      </c>
      <c r="D86" s="311"/>
      <c r="E86" s="318">
        <f t="shared" si="13"/>
        <v>100000</v>
      </c>
      <c r="F86" s="318">
        <f t="shared" si="13"/>
        <v>0</v>
      </c>
      <c r="G86" s="318">
        <f t="shared" si="13"/>
        <v>0</v>
      </c>
    </row>
    <row r="87" spans="1:7">
      <c r="A87" s="309" t="s">
        <v>379</v>
      </c>
      <c r="B87" s="311" t="s">
        <v>380</v>
      </c>
      <c r="C87" s="311" t="s">
        <v>341</v>
      </c>
      <c r="D87" s="311" t="s">
        <v>103</v>
      </c>
      <c r="E87" s="318">
        <v>100000</v>
      </c>
      <c r="F87" s="318">
        <v>0</v>
      </c>
      <c r="G87" s="318">
        <v>0</v>
      </c>
    </row>
    <row r="88" spans="1:7" ht="31.5" hidden="1">
      <c r="A88" s="28" t="s">
        <v>381</v>
      </c>
      <c r="B88" s="450" t="s">
        <v>382</v>
      </c>
      <c r="C88" s="450"/>
      <c r="D88" s="450"/>
      <c r="E88" s="451">
        <f>E90</f>
        <v>228885.67</v>
      </c>
      <c r="F88" s="451">
        <f>F90</f>
        <v>0</v>
      </c>
      <c r="G88" s="451">
        <f>G90</f>
        <v>0</v>
      </c>
    </row>
    <row r="89" spans="1:7" ht="94.5" hidden="1">
      <c r="A89" s="289" t="s">
        <v>359</v>
      </c>
      <c r="B89" s="450" t="s">
        <v>383</v>
      </c>
      <c r="C89" s="450"/>
      <c r="D89" s="450"/>
      <c r="E89" s="451">
        <f t="shared" ref="E89:G90" si="14">E90</f>
        <v>228885.67</v>
      </c>
      <c r="F89" s="451">
        <f t="shared" si="14"/>
        <v>0</v>
      </c>
      <c r="G89" s="451">
        <f t="shared" si="14"/>
        <v>0</v>
      </c>
    </row>
    <row r="90" spans="1:7" ht="31.5" hidden="1">
      <c r="A90" s="199" t="s">
        <v>352</v>
      </c>
      <c r="B90" s="311" t="s">
        <v>383</v>
      </c>
      <c r="C90" s="311" t="s">
        <v>341</v>
      </c>
      <c r="D90" s="311"/>
      <c r="E90" s="318">
        <f t="shared" si="14"/>
        <v>228885.67</v>
      </c>
      <c r="F90" s="318">
        <f t="shared" si="14"/>
        <v>0</v>
      </c>
      <c r="G90" s="318">
        <f t="shared" si="14"/>
        <v>0</v>
      </c>
    </row>
    <row r="91" spans="1:7" hidden="1">
      <c r="A91" s="309" t="s">
        <v>379</v>
      </c>
      <c r="B91" s="311" t="s">
        <v>378</v>
      </c>
      <c r="C91" s="311" t="s">
        <v>341</v>
      </c>
      <c r="D91" s="311" t="s">
        <v>103</v>
      </c>
      <c r="E91" s="318">
        <v>228885.67</v>
      </c>
      <c r="F91" s="318"/>
      <c r="G91" s="318"/>
    </row>
    <row r="92" spans="1:7" ht="94.5">
      <c r="A92" s="289" t="s">
        <v>463</v>
      </c>
      <c r="B92" s="450" t="s">
        <v>380</v>
      </c>
      <c r="C92" s="450"/>
      <c r="D92" s="450"/>
      <c r="E92" s="451">
        <f>E93</f>
        <v>65000</v>
      </c>
      <c r="F92" s="451">
        <f>F93</f>
        <v>0</v>
      </c>
      <c r="G92" s="451">
        <f>G93</f>
        <v>0</v>
      </c>
    </row>
    <row r="93" spans="1:7" ht="31.5">
      <c r="A93" s="199" t="s">
        <v>352</v>
      </c>
      <c r="B93" s="311" t="s">
        <v>380</v>
      </c>
      <c r="C93" s="311" t="s">
        <v>341</v>
      </c>
      <c r="D93" s="311"/>
      <c r="E93" s="318">
        <f>E101</f>
        <v>65000</v>
      </c>
      <c r="F93" s="318">
        <f>F94</f>
        <v>0</v>
      </c>
      <c r="G93" s="318">
        <f>G94</f>
        <v>0</v>
      </c>
    </row>
    <row r="94" spans="1:7">
      <c r="A94" s="309" t="s">
        <v>379</v>
      </c>
      <c r="B94" s="311" t="s">
        <v>380</v>
      </c>
      <c r="C94" s="311" t="s">
        <v>341</v>
      </c>
      <c r="D94" s="311" t="s">
        <v>103</v>
      </c>
      <c r="E94" s="318">
        <v>1247500</v>
      </c>
      <c r="F94" s="318">
        <v>0</v>
      </c>
      <c r="G94" s="318">
        <v>0</v>
      </c>
    </row>
    <row r="95" spans="1:7" ht="94.5" hidden="1">
      <c r="A95" s="289" t="s">
        <v>359</v>
      </c>
      <c r="B95" s="450" t="s">
        <v>380</v>
      </c>
      <c r="C95" s="450"/>
      <c r="D95" s="450"/>
      <c r="E95" s="451">
        <f t="shared" ref="E95:G96" si="15">E96</f>
        <v>100000</v>
      </c>
      <c r="F95" s="451">
        <f t="shared" si="15"/>
        <v>0</v>
      </c>
      <c r="G95" s="451">
        <f t="shared" si="15"/>
        <v>0</v>
      </c>
    </row>
    <row r="96" spans="1:7" ht="31.5" hidden="1">
      <c r="A96" s="199" t="s">
        <v>352</v>
      </c>
      <c r="B96" s="311" t="s">
        <v>380</v>
      </c>
      <c r="C96" s="311" t="s">
        <v>341</v>
      </c>
      <c r="D96" s="311"/>
      <c r="E96" s="318">
        <f t="shared" si="15"/>
        <v>100000</v>
      </c>
      <c r="F96" s="318">
        <f t="shared" si="15"/>
        <v>0</v>
      </c>
      <c r="G96" s="318">
        <f t="shared" si="15"/>
        <v>0</v>
      </c>
    </row>
    <row r="97" spans="1:7" hidden="1">
      <c r="A97" s="309" t="s">
        <v>379</v>
      </c>
      <c r="B97" s="311" t="s">
        <v>380</v>
      </c>
      <c r="C97" s="311" t="s">
        <v>341</v>
      </c>
      <c r="D97" s="311" t="s">
        <v>103</v>
      </c>
      <c r="E97" s="318">
        <v>100000</v>
      </c>
      <c r="F97" s="318"/>
      <c r="G97" s="318"/>
    </row>
    <row r="98" spans="1:7" ht="31.5" hidden="1">
      <c r="A98" s="28" t="s">
        <v>381</v>
      </c>
      <c r="B98" s="450" t="s">
        <v>382</v>
      </c>
      <c r="C98" s="450"/>
      <c r="D98" s="450"/>
      <c r="E98" s="451">
        <f>E100</f>
        <v>65000</v>
      </c>
      <c r="F98" s="451">
        <f>F100</f>
        <v>0</v>
      </c>
      <c r="G98" s="451">
        <f>G100</f>
        <v>0</v>
      </c>
    </row>
    <row r="99" spans="1:7" ht="94.5" hidden="1">
      <c r="A99" s="289" t="s">
        <v>359</v>
      </c>
      <c r="B99" s="450" t="s">
        <v>383</v>
      </c>
      <c r="C99" s="450"/>
      <c r="D99" s="450"/>
      <c r="E99" s="451">
        <f t="shared" ref="E99:G100" si="16">E100</f>
        <v>65000</v>
      </c>
      <c r="F99" s="451">
        <f t="shared" si="16"/>
        <v>0</v>
      </c>
      <c r="G99" s="451">
        <f t="shared" si="16"/>
        <v>0</v>
      </c>
    </row>
    <row r="100" spans="1:7" ht="31.5" hidden="1">
      <c r="A100" s="199" t="s">
        <v>352</v>
      </c>
      <c r="B100" s="311" t="s">
        <v>383</v>
      </c>
      <c r="C100" s="311" t="s">
        <v>341</v>
      </c>
      <c r="D100" s="311"/>
      <c r="E100" s="318">
        <f t="shared" si="16"/>
        <v>65000</v>
      </c>
      <c r="F100" s="318">
        <f t="shared" si="16"/>
        <v>0</v>
      </c>
      <c r="G100" s="318">
        <f t="shared" si="16"/>
        <v>0</v>
      </c>
    </row>
    <row r="101" spans="1:7" hidden="1">
      <c r="A101" s="309" t="s">
        <v>379</v>
      </c>
      <c r="B101" s="311" t="s">
        <v>380</v>
      </c>
      <c r="C101" s="311" t="s">
        <v>341</v>
      </c>
      <c r="D101" s="311" t="s">
        <v>103</v>
      </c>
      <c r="E101" s="318">
        <v>65000</v>
      </c>
      <c r="F101" s="318"/>
      <c r="G101" s="318"/>
    </row>
    <row r="102" spans="1:7" ht="94.5">
      <c r="A102" s="289" t="s">
        <v>463</v>
      </c>
      <c r="B102" s="450" t="s">
        <v>464</v>
      </c>
      <c r="C102" s="450"/>
      <c r="D102" s="450"/>
      <c r="E102" s="451">
        <f>E103</f>
        <v>0</v>
      </c>
      <c r="F102" s="451">
        <f>F103</f>
        <v>0</v>
      </c>
      <c r="G102" s="451">
        <f>G103</f>
        <v>0</v>
      </c>
    </row>
    <row r="103" spans="1:7" ht="31.5">
      <c r="A103" s="199" t="s">
        <v>352</v>
      </c>
      <c r="B103" s="311" t="s">
        <v>464</v>
      </c>
      <c r="C103" s="311" t="s">
        <v>341</v>
      </c>
      <c r="D103" s="311"/>
      <c r="E103" s="318">
        <f>E111</f>
        <v>0</v>
      </c>
      <c r="F103" s="318">
        <f>F104</f>
        <v>0</v>
      </c>
      <c r="G103" s="318">
        <f>G104</f>
        <v>0</v>
      </c>
    </row>
    <row r="104" spans="1:7">
      <c r="A104" s="309" t="s">
        <v>379</v>
      </c>
      <c r="B104" s="311" t="s">
        <v>464</v>
      </c>
      <c r="C104" s="311" t="s">
        <v>341</v>
      </c>
      <c r="D104" s="311" t="s">
        <v>103</v>
      </c>
      <c r="E104" s="318">
        <v>1247500</v>
      </c>
      <c r="F104" s="318">
        <v>0</v>
      </c>
      <c r="G104" s="318">
        <v>0</v>
      </c>
    </row>
    <row r="105" spans="1:7" ht="94.5" hidden="1">
      <c r="A105" s="289" t="s">
        <v>359</v>
      </c>
      <c r="B105" s="450" t="s">
        <v>380</v>
      </c>
      <c r="C105" s="450"/>
      <c r="D105" s="450"/>
      <c r="E105" s="451">
        <f t="shared" ref="E105:G106" si="17">E106</f>
        <v>100000</v>
      </c>
      <c r="F105" s="451">
        <f t="shared" si="17"/>
        <v>0</v>
      </c>
      <c r="G105" s="451">
        <f t="shared" si="17"/>
        <v>0</v>
      </c>
    </row>
    <row r="106" spans="1:7" ht="31.5" hidden="1">
      <c r="A106" s="199" t="s">
        <v>352</v>
      </c>
      <c r="B106" s="311" t="s">
        <v>380</v>
      </c>
      <c r="C106" s="311" t="s">
        <v>341</v>
      </c>
      <c r="D106" s="311"/>
      <c r="E106" s="318">
        <f t="shared" si="17"/>
        <v>100000</v>
      </c>
      <c r="F106" s="318">
        <f t="shared" si="17"/>
        <v>0</v>
      </c>
      <c r="G106" s="318">
        <f t="shared" si="17"/>
        <v>0</v>
      </c>
    </row>
    <row r="107" spans="1:7" hidden="1">
      <c r="A107" s="309" t="s">
        <v>379</v>
      </c>
      <c r="B107" s="311" t="s">
        <v>380</v>
      </c>
      <c r="C107" s="311" t="s">
        <v>341</v>
      </c>
      <c r="D107" s="311" t="s">
        <v>103</v>
      </c>
      <c r="E107" s="318">
        <v>100000</v>
      </c>
      <c r="F107" s="318"/>
      <c r="G107" s="318"/>
    </row>
    <row r="108" spans="1:7" ht="31.5" hidden="1">
      <c r="A108" s="28" t="s">
        <v>381</v>
      </c>
      <c r="B108" s="450" t="s">
        <v>382</v>
      </c>
      <c r="C108" s="450"/>
      <c r="D108" s="450"/>
      <c r="E108" s="451">
        <f>E110</f>
        <v>0</v>
      </c>
      <c r="F108" s="451">
        <f>F110</f>
        <v>0</v>
      </c>
      <c r="G108" s="451">
        <f>G110</f>
        <v>0</v>
      </c>
    </row>
    <row r="109" spans="1:7" ht="94.5" hidden="1">
      <c r="A109" s="289" t="s">
        <v>359</v>
      </c>
      <c r="B109" s="450" t="s">
        <v>383</v>
      </c>
      <c r="C109" s="450"/>
      <c r="D109" s="450"/>
      <c r="E109" s="451">
        <f t="shared" ref="E109:G110" si="18">E110</f>
        <v>0</v>
      </c>
      <c r="F109" s="451">
        <f t="shared" si="18"/>
        <v>0</v>
      </c>
      <c r="G109" s="451">
        <f t="shared" si="18"/>
        <v>0</v>
      </c>
    </row>
    <row r="110" spans="1:7" ht="31.5" hidden="1">
      <c r="A110" s="199" t="s">
        <v>352</v>
      </c>
      <c r="B110" s="311" t="s">
        <v>383</v>
      </c>
      <c r="C110" s="311" t="s">
        <v>341</v>
      </c>
      <c r="D110" s="311"/>
      <c r="E110" s="318">
        <f t="shared" si="18"/>
        <v>0</v>
      </c>
      <c r="F110" s="318">
        <f t="shared" si="18"/>
        <v>0</v>
      </c>
      <c r="G110" s="318">
        <f t="shared" si="18"/>
        <v>0</v>
      </c>
    </row>
    <row r="111" spans="1:7" hidden="1">
      <c r="A111" s="309" t="s">
        <v>379</v>
      </c>
      <c r="B111" s="311" t="s">
        <v>464</v>
      </c>
      <c r="C111" s="311" t="s">
        <v>341</v>
      </c>
      <c r="D111" s="311" t="s">
        <v>103</v>
      </c>
      <c r="E111" s="318">
        <v>0</v>
      </c>
      <c r="F111" s="318">
        <v>0</v>
      </c>
      <c r="G111" s="318">
        <v>0</v>
      </c>
    </row>
    <row r="112" spans="1:7" ht="47.25" hidden="1">
      <c r="A112" s="28" t="s">
        <v>384</v>
      </c>
      <c r="B112" s="450" t="s">
        <v>385</v>
      </c>
      <c r="C112" s="450"/>
      <c r="D112" s="450"/>
      <c r="E112" s="451">
        <f>E114</f>
        <v>0</v>
      </c>
      <c r="F112" s="451">
        <f>F114</f>
        <v>0</v>
      </c>
      <c r="G112" s="451">
        <f>G114</f>
        <v>0</v>
      </c>
    </row>
    <row r="113" spans="1:7" ht="94.5" hidden="1">
      <c r="A113" s="289" t="s">
        <v>359</v>
      </c>
      <c r="B113" s="450" t="s">
        <v>386</v>
      </c>
      <c r="C113" s="450"/>
      <c r="D113" s="450"/>
      <c r="E113" s="451">
        <f t="shared" ref="E113:G114" si="19">E114</f>
        <v>0</v>
      </c>
      <c r="F113" s="451">
        <f t="shared" si="19"/>
        <v>0</v>
      </c>
      <c r="G113" s="451">
        <f t="shared" si="19"/>
        <v>0</v>
      </c>
    </row>
    <row r="114" spans="1:7" ht="31.5" hidden="1">
      <c r="A114" s="199" t="s">
        <v>352</v>
      </c>
      <c r="B114" s="311" t="s">
        <v>386</v>
      </c>
      <c r="C114" s="311" t="s">
        <v>341</v>
      </c>
      <c r="D114" s="311"/>
      <c r="E114" s="318">
        <f t="shared" si="19"/>
        <v>0</v>
      </c>
      <c r="F114" s="318">
        <f t="shared" si="19"/>
        <v>0</v>
      </c>
      <c r="G114" s="318">
        <f t="shared" si="19"/>
        <v>0</v>
      </c>
    </row>
    <row r="115" spans="1:7" hidden="1">
      <c r="A115" s="309" t="s">
        <v>379</v>
      </c>
      <c r="B115" s="311" t="s">
        <v>386</v>
      </c>
      <c r="C115" s="311" t="s">
        <v>341</v>
      </c>
      <c r="D115" s="311" t="s">
        <v>103</v>
      </c>
      <c r="E115" s="318"/>
      <c r="F115" s="318"/>
      <c r="G115" s="318"/>
    </row>
    <row r="116" spans="1:7" ht="47.25">
      <c r="A116" s="28" t="s">
        <v>387</v>
      </c>
      <c r="B116" s="450" t="s">
        <v>388</v>
      </c>
      <c r="C116" s="450"/>
      <c r="D116" s="450"/>
      <c r="E116" s="451">
        <f t="shared" ref="E116:G119" si="20">E117</f>
        <v>1000</v>
      </c>
      <c r="F116" s="451">
        <f t="shared" si="20"/>
        <v>0</v>
      </c>
      <c r="G116" s="451">
        <f t="shared" si="20"/>
        <v>0</v>
      </c>
    </row>
    <row r="117" spans="1:7" ht="31.5" hidden="1">
      <c r="A117" s="452" t="s">
        <v>465</v>
      </c>
      <c r="B117" s="450" t="s">
        <v>466</v>
      </c>
      <c r="C117" s="450"/>
      <c r="D117" s="450"/>
      <c r="E117" s="451">
        <f t="shared" si="20"/>
        <v>1000</v>
      </c>
      <c r="F117" s="451">
        <f t="shared" si="20"/>
        <v>0</v>
      </c>
      <c r="G117" s="451">
        <f t="shared" si="20"/>
        <v>0</v>
      </c>
    </row>
    <row r="118" spans="1:7" ht="94.5">
      <c r="A118" s="289" t="s">
        <v>463</v>
      </c>
      <c r="B118" s="450" t="s">
        <v>635</v>
      </c>
      <c r="C118" s="450"/>
      <c r="D118" s="450"/>
      <c r="E118" s="451">
        <f t="shared" si="20"/>
        <v>1000</v>
      </c>
      <c r="F118" s="451">
        <f t="shared" si="20"/>
        <v>0</v>
      </c>
      <c r="G118" s="451">
        <f t="shared" si="20"/>
        <v>0</v>
      </c>
    </row>
    <row r="119" spans="1:7" ht="31.5">
      <c r="A119" s="199" t="s">
        <v>352</v>
      </c>
      <c r="B119" s="311" t="s">
        <v>635</v>
      </c>
      <c r="C119" s="311" t="s">
        <v>341</v>
      </c>
      <c r="D119" s="311"/>
      <c r="E119" s="318">
        <f t="shared" si="20"/>
        <v>1000</v>
      </c>
      <c r="F119" s="318">
        <f t="shared" si="20"/>
        <v>0</v>
      </c>
      <c r="G119" s="318">
        <f t="shared" si="20"/>
        <v>0</v>
      </c>
    </row>
    <row r="120" spans="1:7" ht="31.5">
      <c r="A120" s="309" t="s">
        <v>389</v>
      </c>
      <c r="B120" s="311" t="s">
        <v>635</v>
      </c>
      <c r="C120" s="311" t="s">
        <v>341</v>
      </c>
      <c r="D120" s="311" t="s">
        <v>324</v>
      </c>
      <c r="E120" s="318">
        <v>1000</v>
      </c>
      <c r="F120" s="318">
        <v>0</v>
      </c>
      <c r="G120" s="318">
        <v>0</v>
      </c>
    </row>
    <row r="121" spans="1:7" ht="47.25">
      <c r="A121" s="444" t="s">
        <v>390</v>
      </c>
      <c r="B121" s="450" t="s">
        <v>391</v>
      </c>
      <c r="C121" s="450"/>
      <c r="D121" s="450"/>
      <c r="E121" s="451">
        <f>E126+E148</f>
        <v>75514</v>
      </c>
      <c r="F121" s="451">
        <f>F126+F148</f>
        <v>0</v>
      </c>
      <c r="G121" s="451">
        <f>G126+G148</f>
        <v>0</v>
      </c>
    </row>
    <row r="122" spans="1:7" ht="31.5" hidden="1">
      <c r="A122" s="456" t="s">
        <v>392</v>
      </c>
      <c r="B122" s="450" t="s">
        <v>393</v>
      </c>
      <c r="C122" s="450"/>
      <c r="D122" s="450"/>
      <c r="E122" s="451">
        <f>E124</f>
        <v>0</v>
      </c>
      <c r="F122" s="451">
        <f>F124</f>
        <v>0</v>
      </c>
      <c r="G122" s="451">
        <f>G124</f>
        <v>0</v>
      </c>
    </row>
    <row r="123" spans="1:7" ht="94.5" hidden="1">
      <c r="A123" s="289" t="s">
        <v>359</v>
      </c>
      <c r="B123" s="450" t="s">
        <v>394</v>
      </c>
      <c r="C123" s="450"/>
      <c r="D123" s="450"/>
      <c r="E123" s="451">
        <f t="shared" ref="E123:G124" si="21">E124</f>
        <v>0</v>
      </c>
      <c r="F123" s="451">
        <f t="shared" si="21"/>
        <v>0</v>
      </c>
      <c r="G123" s="451">
        <f t="shared" si="21"/>
        <v>0</v>
      </c>
    </row>
    <row r="124" spans="1:7" ht="31.5" hidden="1">
      <c r="A124" s="199" t="s">
        <v>352</v>
      </c>
      <c r="B124" s="311" t="s">
        <v>394</v>
      </c>
      <c r="C124" s="311" t="s">
        <v>341</v>
      </c>
      <c r="D124" s="311"/>
      <c r="E124" s="318">
        <f t="shared" si="21"/>
        <v>0</v>
      </c>
      <c r="F124" s="318">
        <f t="shared" si="21"/>
        <v>0</v>
      </c>
      <c r="G124" s="318">
        <f t="shared" si="21"/>
        <v>0</v>
      </c>
    </row>
    <row r="125" spans="1:7" hidden="1">
      <c r="A125" s="309" t="s">
        <v>395</v>
      </c>
      <c r="B125" s="311" t="s">
        <v>394</v>
      </c>
      <c r="C125" s="311" t="s">
        <v>341</v>
      </c>
      <c r="D125" s="311" t="s">
        <v>396</v>
      </c>
      <c r="E125" s="318"/>
      <c r="F125" s="318"/>
      <c r="G125" s="318"/>
    </row>
    <row r="126" spans="1:7">
      <c r="A126" s="444" t="s">
        <v>468</v>
      </c>
      <c r="B126" s="450" t="s">
        <v>398</v>
      </c>
      <c r="C126" s="450"/>
      <c r="D126" s="450"/>
      <c r="E126" s="451">
        <f>E127+E139+E142+E145</f>
        <v>66000</v>
      </c>
      <c r="F126" s="451">
        <f>F127+F139+F142+F145</f>
        <v>0</v>
      </c>
      <c r="G126" s="451">
        <f>G127+G139+G142+G145</f>
        <v>0</v>
      </c>
    </row>
    <row r="127" spans="1:7" ht="94.5">
      <c r="A127" s="289" t="s">
        <v>463</v>
      </c>
      <c r="B127" s="450" t="s">
        <v>467</v>
      </c>
      <c r="C127" s="450"/>
      <c r="D127" s="450"/>
      <c r="E127" s="451">
        <f t="shared" ref="E127:G128" si="22">E128</f>
        <v>55000</v>
      </c>
      <c r="F127" s="451">
        <f t="shared" si="22"/>
        <v>0</v>
      </c>
      <c r="G127" s="451">
        <f t="shared" si="22"/>
        <v>0</v>
      </c>
    </row>
    <row r="128" spans="1:7" ht="31.5">
      <c r="A128" s="199" t="s">
        <v>352</v>
      </c>
      <c r="B128" s="311" t="s">
        <v>467</v>
      </c>
      <c r="C128" s="311" t="s">
        <v>341</v>
      </c>
      <c r="D128" s="311"/>
      <c r="E128" s="318">
        <f t="shared" si="22"/>
        <v>55000</v>
      </c>
      <c r="F128" s="318">
        <f t="shared" si="22"/>
        <v>0</v>
      </c>
      <c r="G128" s="318">
        <f t="shared" si="22"/>
        <v>0</v>
      </c>
    </row>
    <row r="129" spans="1:7">
      <c r="A129" s="309" t="s">
        <v>113</v>
      </c>
      <c r="B129" s="311" t="s">
        <v>467</v>
      </c>
      <c r="C129" s="311" t="s">
        <v>341</v>
      </c>
      <c r="D129" s="311" t="s">
        <v>114</v>
      </c>
      <c r="E129" s="318">
        <v>55000</v>
      </c>
      <c r="F129" s="318">
        <v>0</v>
      </c>
      <c r="G129" s="318">
        <v>0</v>
      </c>
    </row>
    <row r="130" spans="1:7" ht="31.5" hidden="1">
      <c r="A130" s="444" t="s">
        <v>397</v>
      </c>
      <c r="B130" s="450" t="s">
        <v>398</v>
      </c>
      <c r="C130" s="450"/>
      <c r="D130" s="450"/>
      <c r="E130" s="451">
        <f>E131+E134+E137</f>
        <v>0</v>
      </c>
      <c r="F130" s="451">
        <f>F131+F134+F137</f>
        <v>0</v>
      </c>
      <c r="G130" s="451">
        <f>G131+G134+G137</f>
        <v>0</v>
      </c>
    </row>
    <row r="131" spans="1:7" ht="31.5" hidden="1">
      <c r="A131" s="309" t="s">
        <v>399</v>
      </c>
      <c r="B131" s="311" t="s">
        <v>400</v>
      </c>
      <c r="C131" s="311"/>
      <c r="D131" s="311"/>
      <c r="E131" s="318">
        <f t="shared" ref="E131:G132" si="23">E132</f>
        <v>0</v>
      </c>
      <c r="F131" s="318">
        <f t="shared" si="23"/>
        <v>0</v>
      </c>
      <c r="G131" s="318">
        <f t="shared" si="23"/>
        <v>0</v>
      </c>
    </row>
    <row r="132" spans="1:7" ht="94.5" hidden="1">
      <c r="A132" s="309" t="s">
        <v>338</v>
      </c>
      <c r="B132" s="311" t="s">
        <v>400</v>
      </c>
      <c r="C132" s="311" t="s">
        <v>339</v>
      </c>
      <c r="D132" s="311"/>
      <c r="E132" s="318">
        <f t="shared" si="23"/>
        <v>0</v>
      </c>
      <c r="F132" s="318">
        <f t="shared" si="23"/>
        <v>0</v>
      </c>
      <c r="G132" s="318">
        <f t="shared" si="23"/>
        <v>0</v>
      </c>
    </row>
    <row r="133" spans="1:7" hidden="1">
      <c r="A133" s="309" t="s">
        <v>113</v>
      </c>
      <c r="B133" s="311" t="s">
        <v>400</v>
      </c>
      <c r="C133" s="311" t="s">
        <v>339</v>
      </c>
      <c r="D133" s="311" t="s">
        <v>114</v>
      </c>
      <c r="E133" s="318"/>
      <c r="F133" s="318"/>
      <c r="G133" s="318"/>
    </row>
    <row r="134" spans="1:7" ht="31.5" hidden="1">
      <c r="A134" s="309" t="s">
        <v>366</v>
      </c>
      <c r="B134" s="311" t="s">
        <v>401</v>
      </c>
      <c r="C134" s="311"/>
      <c r="D134" s="311"/>
      <c r="E134" s="318">
        <f t="shared" ref="E134:G135" si="24">E135</f>
        <v>0</v>
      </c>
      <c r="F134" s="318">
        <f t="shared" si="24"/>
        <v>0</v>
      </c>
      <c r="G134" s="318">
        <f t="shared" si="24"/>
        <v>0</v>
      </c>
    </row>
    <row r="135" spans="1:7" ht="31.5" hidden="1">
      <c r="A135" s="199" t="s">
        <v>352</v>
      </c>
      <c r="B135" s="311" t="s">
        <v>401</v>
      </c>
      <c r="C135" s="311" t="s">
        <v>341</v>
      </c>
      <c r="D135" s="311"/>
      <c r="E135" s="318">
        <f t="shared" si="24"/>
        <v>0</v>
      </c>
      <c r="F135" s="318">
        <f t="shared" si="24"/>
        <v>0</v>
      </c>
      <c r="G135" s="318">
        <f t="shared" si="24"/>
        <v>0</v>
      </c>
    </row>
    <row r="136" spans="1:7" hidden="1">
      <c r="A136" s="309" t="s">
        <v>113</v>
      </c>
      <c r="B136" s="311" t="s">
        <v>401</v>
      </c>
      <c r="C136" s="311" t="s">
        <v>341</v>
      </c>
      <c r="D136" s="311" t="s">
        <v>114</v>
      </c>
      <c r="E136" s="318"/>
      <c r="F136" s="318"/>
      <c r="G136" s="318"/>
    </row>
    <row r="137" spans="1:7" hidden="1">
      <c r="A137" s="199" t="s">
        <v>353</v>
      </c>
      <c r="B137" s="311" t="s">
        <v>401</v>
      </c>
      <c r="C137" s="311" t="s">
        <v>354</v>
      </c>
      <c r="D137" s="311"/>
      <c r="E137" s="318"/>
      <c r="F137" s="318"/>
      <c r="G137" s="318"/>
    </row>
    <row r="138" spans="1:7" hidden="1">
      <c r="A138" s="309" t="s">
        <v>113</v>
      </c>
      <c r="B138" s="311" t="s">
        <v>401</v>
      </c>
      <c r="C138" s="311" t="s">
        <v>354</v>
      </c>
      <c r="D138" s="311" t="s">
        <v>114</v>
      </c>
      <c r="E138" s="318"/>
      <c r="F138" s="318"/>
      <c r="G138" s="318"/>
    </row>
    <row r="139" spans="1:7" ht="94.5">
      <c r="A139" s="289" t="s">
        <v>463</v>
      </c>
      <c r="B139" s="450" t="s">
        <v>469</v>
      </c>
      <c r="C139" s="450"/>
      <c r="D139" s="450"/>
      <c r="E139" s="451">
        <f t="shared" ref="E139:G140" si="25">E140</f>
        <v>1000</v>
      </c>
      <c r="F139" s="451">
        <f t="shared" si="25"/>
        <v>0</v>
      </c>
      <c r="G139" s="451">
        <f t="shared" si="25"/>
        <v>0</v>
      </c>
    </row>
    <row r="140" spans="1:7" ht="31.5">
      <c r="A140" s="199" t="s">
        <v>352</v>
      </c>
      <c r="B140" s="311" t="s">
        <v>469</v>
      </c>
      <c r="C140" s="311" t="s">
        <v>341</v>
      </c>
      <c r="D140" s="311"/>
      <c r="E140" s="318">
        <f t="shared" si="25"/>
        <v>1000</v>
      </c>
      <c r="F140" s="318">
        <f t="shared" si="25"/>
        <v>0</v>
      </c>
      <c r="G140" s="318">
        <f t="shared" si="25"/>
        <v>0</v>
      </c>
    </row>
    <row r="141" spans="1:7">
      <c r="A141" s="309" t="s">
        <v>113</v>
      </c>
      <c r="B141" s="311" t="s">
        <v>469</v>
      </c>
      <c r="C141" s="311" t="s">
        <v>341</v>
      </c>
      <c r="D141" s="311" t="s">
        <v>114</v>
      </c>
      <c r="E141" s="318">
        <v>1000</v>
      </c>
      <c r="F141" s="318">
        <v>0</v>
      </c>
      <c r="G141" s="318">
        <v>0</v>
      </c>
    </row>
    <row r="142" spans="1:7" ht="94.5">
      <c r="A142" s="289" t="s">
        <v>463</v>
      </c>
      <c r="B142" s="450" t="s">
        <v>470</v>
      </c>
      <c r="C142" s="450"/>
      <c r="D142" s="450"/>
      <c r="E142" s="451">
        <f t="shared" ref="E142:G143" si="26">E143</f>
        <v>1000</v>
      </c>
      <c r="F142" s="451">
        <f t="shared" si="26"/>
        <v>0</v>
      </c>
      <c r="G142" s="451">
        <f t="shared" si="26"/>
        <v>0</v>
      </c>
    </row>
    <row r="143" spans="1:7" ht="31.5">
      <c r="A143" s="199" t="s">
        <v>352</v>
      </c>
      <c r="B143" s="311" t="s">
        <v>470</v>
      </c>
      <c r="C143" s="311" t="s">
        <v>341</v>
      </c>
      <c r="D143" s="311"/>
      <c r="E143" s="318">
        <f t="shared" si="26"/>
        <v>1000</v>
      </c>
      <c r="F143" s="318">
        <f t="shared" si="26"/>
        <v>0</v>
      </c>
      <c r="G143" s="318">
        <f t="shared" si="26"/>
        <v>0</v>
      </c>
    </row>
    <row r="144" spans="1:7">
      <c r="A144" s="309" t="s">
        <v>113</v>
      </c>
      <c r="B144" s="311" t="s">
        <v>470</v>
      </c>
      <c r="C144" s="311" t="s">
        <v>341</v>
      </c>
      <c r="D144" s="311" t="s">
        <v>114</v>
      </c>
      <c r="E144" s="318">
        <v>1000</v>
      </c>
      <c r="F144" s="318">
        <v>0</v>
      </c>
      <c r="G144" s="318">
        <v>0</v>
      </c>
    </row>
    <row r="145" spans="1:7" ht="94.5">
      <c r="A145" s="289" t="s">
        <v>463</v>
      </c>
      <c r="B145" s="450" t="s">
        <v>471</v>
      </c>
      <c r="C145" s="450"/>
      <c r="D145" s="450"/>
      <c r="E145" s="451">
        <f t="shared" ref="E145:G146" si="27">E146</f>
        <v>9000</v>
      </c>
      <c r="F145" s="451">
        <f t="shared" si="27"/>
        <v>0</v>
      </c>
      <c r="G145" s="451">
        <f t="shared" si="27"/>
        <v>0</v>
      </c>
    </row>
    <row r="146" spans="1:7" ht="31.5">
      <c r="A146" s="199" t="s">
        <v>352</v>
      </c>
      <c r="B146" s="311" t="s">
        <v>471</v>
      </c>
      <c r="C146" s="311" t="s">
        <v>341</v>
      </c>
      <c r="D146" s="311"/>
      <c r="E146" s="318">
        <f t="shared" si="27"/>
        <v>9000</v>
      </c>
      <c r="F146" s="318">
        <f t="shared" si="27"/>
        <v>0</v>
      </c>
      <c r="G146" s="318">
        <f t="shared" si="27"/>
        <v>0</v>
      </c>
    </row>
    <row r="147" spans="1:7">
      <c r="A147" s="309" t="s">
        <v>113</v>
      </c>
      <c r="B147" s="311" t="s">
        <v>471</v>
      </c>
      <c r="C147" s="311" t="s">
        <v>341</v>
      </c>
      <c r="D147" s="311" t="s">
        <v>114</v>
      </c>
      <c r="E147" s="318">
        <v>9000</v>
      </c>
      <c r="F147" s="318">
        <v>0</v>
      </c>
      <c r="G147" s="318">
        <v>0</v>
      </c>
    </row>
    <row r="148" spans="1:7" ht="47.25">
      <c r="A148" s="444" t="s">
        <v>472</v>
      </c>
      <c r="B148" s="450" t="s">
        <v>402</v>
      </c>
      <c r="C148" s="450"/>
      <c r="D148" s="450"/>
      <c r="E148" s="451">
        <f>E149+E152</f>
        <v>9514</v>
      </c>
      <c r="F148" s="451">
        <f>F149+F152</f>
        <v>0</v>
      </c>
      <c r="G148" s="451">
        <f>G149+G152</f>
        <v>0</v>
      </c>
    </row>
    <row r="149" spans="1:7" ht="94.5">
      <c r="A149" s="289" t="s">
        <v>463</v>
      </c>
      <c r="B149" s="311" t="s">
        <v>403</v>
      </c>
      <c r="C149" s="311"/>
      <c r="D149" s="311"/>
      <c r="E149" s="451">
        <f t="shared" ref="E149:G150" si="28">E150</f>
        <v>7198</v>
      </c>
      <c r="F149" s="451">
        <f t="shared" si="28"/>
        <v>0</v>
      </c>
      <c r="G149" s="451">
        <f t="shared" si="28"/>
        <v>0</v>
      </c>
    </row>
    <row r="150" spans="1:7" ht="31.5">
      <c r="A150" s="199" t="s">
        <v>352</v>
      </c>
      <c r="B150" s="311" t="s">
        <v>403</v>
      </c>
      <c r="C150" s="311" t="s">
        <v>341</v>
      </c>
      <c r="D150" s="311"/>
      <c r="E150" s="318">
        <f t="shared" si="28"/>
        <v>7198</v>
      </c>
      <c r="F150" s="318">
        <f t="shared" si="28"/>
        <v>0</v>
      </c>
      <c r="G150" s="318">
        <f t="shared" si="28"/>
        <v>0</v>
      </c>
    </row>
    <row r="151" spans="1:7">
      <c r="A151" s="309" t="s">
        <v>113</v>
      </c>
      <c r="B151" s="311" t="s">
        <v>403</v>
      </c>
      <c r="C151" s="311" t="s">
        <v>341</v>
      </c>
      <c r="D151" s="311" t="s">
        <v>114</v>
      </c>
      <c r="E151" s="318">
        <v>7198</v>
      </c>
      <c r="F151" s="318">
        <v>0</v>
      </c>
      <c r="G151" s="318">
        <v>0</v>
      </c>
    </row>
    <row r="152" spans="1:7" ht="94.5">
      <c r="A152" s="289" t="s">
        <v>463</v>
      </c>
      <c r="B152" s="311" t="s">
        <v>473</v>
      </c>
      <c r="C152" s="311"/>
      <c r="D152" s="311"/>
      <c r="E152" s="451">
        <f t="shared" ref="E152:G153" si="29">E153</f>
        <v>2316</v>
      </c>
      <c r="F152" s="451">
        <f t="shared" si="29"/>
        <v>0</v>
      </c>
      <c r="G152" s="451">
        <f t="shared" si="29"/>
        <v>0</v>
      </c>
    </row>
    <row r="153" spans="1:7" ht="31.5">
      <c r="A153" s="199" t="s">
        <v>352</v>
      </c>
      <c r="B153" s="311" t="s">
        <v>473</v>
      </c>
      <c r="C153" s="311" t="s">
        <v>341</v>
      </c>
      <c r="D153" s="311"/>
      <c r="E153" s="318">
        <f t="shared" si="29"/>
        <v>2316</v>
      </c>
      <c r="F153" s="318">
        <f t="shared" si="29"/>
        <v>0</v>
      </c>
      <c r="G153" s="318">
        <f t="shared" si="29"/>
        <v>0</v>
      </c>
    </row>
    <row r="154" spans="1:7">
      <c r="A154" s="309" t="s">
        <v>113</v>
      </c>
      <c r="B154" s="311" t="s">
        <v>473</v>
      </c>
      <c r="C154" s="311" t="s">
        <v>341</v>
      </c>
      <c r="D154" s="311" t="s">
        <v>114</v>
      </c>
      <c r="E154" s="318">
        <v>2316</v>
      </c>
      <c r="F154" s="318">
        <v>0</v>
      </c>
      <c r="G154" s="318">
        <v>0</v>
      </c>
    </row>
    <row r="155" spans="1:7" ht="47.25">
      <c r="A155" s="444" t="s">
        <v>404</v>
      </c>
      <c r="B155" s="450" t="s">
        <v>405</v>
      </c>
      <c r="C155" s="450"/>
      <c r="D155" s="450"/>
      <c r="E155" s="451">
        <f>E156+E163+E175+E193+E197</f>
        <v>657462.13</v>
      </c>
      <c r="F155" s="451">
        <f>F156+F163+F175+F193+F197</f>
        <v>513782.1</v>
      </c>
      <c r="G155" s="451">
        <f>G156+G163+G175+G193+G197</f>
        <v>365407.48</v>
      </c>
    </row>
    <row r="156" spans="1:7" ht="31.5">
      <c r="A156" s="456" t="s">
        <v>406</v>
      </c>
      <c r="B156" s="450" t="s">
        <v>407</v>
      </c>
      <c r="C156" s="450"/>
      <c r="D156" s="450"/>
      <c r="E156" s="451">
        <f>E157+E160</f>
        <v>6000</v>
      </c>
      <c r="F156" s="451">
        <f>F157+F160</f>
        <v>2000</v>
      </c>
      <c r="G156" s="451">
        <f>G157+G160</f>
        <v>2000</v>
      </c>
    </row>
    <row r="157" spans="1:7" ht="94.5">
      <c r="A157" s="289" t="s">
        <v>463</v>
      </c>
      <c r="B157" s="450" t="s">
        <v>408</v>
      </c>
      <c r="C157" s="450"/>
      <c r="D157" s="450"/>
      <c r="E157" s="451">
        <f t="shared" ref="E157:G158" si="30">E158</f>
        <v>5000</v>
      </c>
      <c r="F157" s="451">
        <f t="shared" si="30"/>
        <v>1000</v>
      </c>
      <c r="G157" s="451">
        <f t="shared" si="30"/>
        <v>1000</v>
      </c>
    </row>
    <row r="158" spans="1:7" ht="31.5">
      <c r="A158" s="199" t="s">
        <v>352</v>
      </c>
      <c r="B158" s="311" t="s">
        <v>408</v>
      </c>
      <c r="C158" s="311" t="s">
        <v>341</v>
      </c>
      <c r="D158" s="311"/>
      <c r="E158" s="318">
        <f t="shared" si="30"/>
        <v>5000</v>
      </c>
      <c r="F158" s="318">
        <f t="shared" si="30"/>
        <v>1000</v>
      </c>
      <c r="G158" s="318">
        <f t="shared" si="30"/>
        <v>1000</v>
      </c>
    </row>
    <row r="159" spans="1:7">
      <c r="A159" s="309" t="s">
        <v>265</v>
      </c>
      <c r="B159" s="311" t="s">
        <v>408</v>
      </c>
      <c r="C159" s="311" t="s">
        <v>341</v>
      </c>
      <c r="D159" s="311" t="s">
        <v>293</v>
      </c>
      <c r="E159" s="318">
        <v>5000</v>
      </c>
      <c r="F159" s="318">
        <v>1000</v>
      </c>
      <c r="G159" s="318">
        <v>1000</v>
      </c>
    </row>
    <row r="160" spans="1:7" ht="94.5">
      <c r="A160" s="289" t="s">
        <v>463</v>
      </c>
      <c r="B160" s="450" t="s">
        <v>409</v>
      </c>
      <c r="C160" s="450"/>
      <c r="D160" s="450"/>
      <c r="E160" s="451">
        <f t="shared" ref="E160:G161" si="31">E161</f>
        <v>1000</v>
      </c>
      <c r="F160" s="451">
        <f t="shared" si="31"/>
        <v>1000</v>
      </c>
      <c r="G160" s="451">
        <f t="shared" si="31"/>
        <v>1000</v>
      </c>
    </row>
    <row r="161" spans="1:7" ht="31.5">
      <c r="A161" s="199" t="s">
        <v>352</v>
      </c>
      <c r="B161" s="311" t="s">
        <v>409</v>
      </c>
      <c r="C161" s="311" t="s">
        <v>341</v>
      </c>
      <c r="D161" s="311"/>
      <c r="E161" s="318">
        <f t="shared" si="31"/>
        <v>1000</v>
      </c>
      <c r="F161" s="318">
        <f t="shared" si="31"/>
        <v>1000</v>
      </c>
      <c r="G161" s="318">
        <f t="shared" si="31"/>
        <v>1000</v>
      </c>
    </row>
    <row r="162" spans="1:7">
      <c r="A162" s="309" t="s">
        <v>485</v>
      </c>
      <c r="B162" s="311" t="s">
        <v>409</v>
      </c>
      <c r="C162" s="311" t="s">
        <v>341</v>
      </c>
      <c r="D162" s="311" t="s">
        <v>293</v>
      </c>
      <c r="E162" s="318">
        <v>1000</v>
      </c>
      <c r="F162" s="318">
        <v>1000</v>
      </c>
      <c r="G162" s="318">
        <v>1000</v>
      </c>
    </row>
    <row r="163" spans="1:7" ht="47.25">
      <c r="A163" s="456" t="s">
        <v>410</v>
      </c>
      <c r="B163" s="450" t="s">
        <v>411</v>
      </c>
      <c r="C163" s="450"/>
      <c r="D163" s="450"/>
      <c r="E163" s="451">
        <f>E164+E167+E172</f>
        <v>405014.51</v>
      </c>
      <c r="F163" s="451">
        <f>F164+F167+F172</f>
        <v>303193.90999999997</v>
      </c>
      <c r="G163" s="451">
        <f>G164+G167+G172</f>
        <v>216495.74</v>
      </c>
    </row>
    <row r="164" spans="1:7" ht="31.5">
      <c r="A164" s="443" t="s">
        <v>486</v>
      </c>
      <c r="B164" s="311" t="s">
        <v>412</v>
      </c>
      <c r="C164" s="311"/>
      <c r="D164" s="311"/>
      <c r="E164" s="318">
        <f t="shared" ref="E164:G165" si="32">E165</f>
        <v>369014.51</v>
      </c>
      <c r="F164" s="318">
        <f t="shared" si="32"/>
        <v>288993.90999999997</v>
      </c>
      <c r="G164" s="318">
        <f t="shared" si="32"/>
        <v>202295.74</v>
      </c>
    </row>
    <row r="165" spans="1:7" ht="94.5">
      <c r="A165" s="309" t="s">
        <v>338</v>
      </c>
      <c r="B165" s="311" t="s">
        <v>412</v>
      </c>
      <c r="C165" s="311" t="s">
        <v>339</v>
      </c>
      <c r="D165" s="311"/>
      <c r="E165" s="318">
        <f t="shared" si="32"/>
        <v>369014.51</v>
      </c>
      <c r="F165" s="318">
        <f t="shared" si="32"/>
        <v>288993.90999999997</v>
      </c>
      <c r="G165" s="318">
        <f t="shared" si="32"/>
        <v>202295.74</v>
      </c>
    </row>
    <row r="166" spans="1:7">
      <c r="A166" s="309" t="s">
        <v>110</v>
      </c>
      <c r="B166" s="311" t="s">
        <v>412</v>
      </c>
      <c r="C166" s="311" t="s">
        <v>339</v>
      </c>
      <c r="D166" s="311" t="s">
        <v>111</v>
      </c>
      <c r="E166" s="318">
        <v>369014.51</v>
      </c>
      <c r="F166" s="318">
        <v>288993.90999999997</v>
      </c>
      <c r="G166" s="318">
        <v>202295.74</v>
      </c>
    </row>
    <row r="167" spans="1:7" ht="63">
      <c r="A167" s="263" t="s">
        <v>487</v>
      </c>
      <c r="B167" s="311" t="s">
        <v>413</v>
      </c>
      <c r="C167" s="311"/>
      <c r="D167" s="311"/>
      <c r="E167" s="318">
        <f>E168+E170</f>
        <v>26000</v>
      </c>
      <c r="F167" s="318">
        <f>F168+F170</f>
        <v>11200</v>
      </c>
      <c r="G167" s="318">
        <f>G168+G170</f>
        <v>11200</v>
      </c>
    </row>
    <row r="168" spans="1:7" ht="31.5">
      <c r="A168" s="199" t="s">
        <v>352</v>
      </c>
      <c r="B168" s="311" t="s">
        <v>413</v>
      </c>
      <c r="C168" s="311" t="s">
        <v>341</v>
      </c>
      <c r="D168" s="311"/>
      <c r="E168" s="318">
        <f>E169</f>
        <v>25000</v>
      </c>
      <c r="F168" s="318">
        <f>F169</f>
        <v>11000</v>
      </c>
      <c r="G168" s="318">
        <f>G169</f>
        <v>11000</v>
      </c>
    </row>
    <row r="169" spans="1:7">
      <c r="A169" s="309" t="s">
        <v>110</v>
      </c>
      <c r="B169" s="311" t="s">
        <v>413</v>
      </c>
      <c r="C169" s="311" t="s">
        <v>341</v>
      </c>
      <c r="D169" s="311" t="s">
        <v>111</v>
      </c>
      <c r="E169" s="318">
        <v>25000</v>
      </c>
      <c r="F169" s="318">
        <v>11000</v>
      </c>
      <c r="G169" s="318">
        <v>11000</v>
      </c>
    </row>
    <row r="170" spans="1:7">
      <c r="A170" s="199" t="s">
        <v>353</v>
      </c>
      <c r="B170" s="311" t="s">
        <v>488</v>
      </c>
      <c r="C170" s="311" t="s">
        <v>354</v>
      </c>
      <c r="D170" s="311"/>
      <c r="E170" s="318">
        <f>E171</f>
        <v>1000</v>
      </c>
      <c r="F170" s="318">
        <f>F171</f>
        <v>200</v>
      </c>
      <c r="G170" s="318">
        <f>G171</f>
        <v>200</v>
      </c>
    </row>
    <row r="171" spans="1:7">
      <c r="A171" s="309" t="s">
        <v>110</v>
      </c>
      <c r="B171" s="311" t="s">
        <v>488</v>
      </c>
      <c r="C171" s="311" t="s">
        <v>354</v>
      </c>
      <c r="D171" s="311" t="s">
        <v>111</v>
      </c>
      <c r="E171" s="318">
        <v>1000</v>
      </c>
      <c r="F171" s="318">
        <v>200</v>
      </c>
      <c r="G171" s="318">
        <v>200</v>
      </c>
    </row>
    <row r="172" spans="1:7" ht="78.75">
      <c r="A172" s="508" t="s">
        <v>463</v>
      </c>
      <c r="B172" s="311" t="s">
        <v>414</v>
      </c>
      <c r="C172" s="311"/>
      <c r="D172" s="311"/>
      <c r="E172" s="318">
        <f t="shared" ref="E172:G173" si="33">E173</f>
        <v>10000</v>
      </c>
      <c r="F172" s="318">
        <f t="shared" si="33"/>
        <v>3000</v>
      </c>
      <c r="G172" s="318">
        <f t="shared" si="33"/>
        <v>3000</v>
      </c>
    </row>
    <row r="173" spans="1:7" ht="31.5">
      <c r="A173" s="199" t="s">
        <v>352</v>
      </c>
      <c r="B173" s="311" t="s">
        <v>414</v>
      </c>
      <c r="C173" s="311" t="s">
        <v>341</v>
      </c>
      <c r="D173" s="311"/>
      <c r="E173" s="318">
        <f t="shared" si="33"/>
        <v>10000</v>
      </c>
      <c r="F173" s="318">
        <f t="shared" si="33"/>
        <v>3000</v>
      </c>
      <c r="G173" s="318">
        <f t="shared" si="33"/>
        <v>3000</v>
      </c>
    </row>
    <row r="174" spans="1:7">
      <c r="A174" s="309" t="s">
        <v>110</v>
      </c>
      <c r="B174" s="311" t="s">
        <v>414</v>
      </c>
      <c r="C174" s="311" t="s">
        <v>341</v>
      </c>
      <c r="D174" s="311" t="s">
        <v>111</v>
      </c>
      <c r="E174" s="318">
        <v>10000</v>
      </c>
      <c r="F174" s="318">
        <v>3000</v>
      </c>
      <c r="G174" s="318">
        <v>3000</v>
      </c>
    </row>
    <row r="175" spans="1:7" ht="31.5">
      <c r="A175" s="444" t="s">
        <v>415</v>
      </c>
      <c r="B175" s="450" t="s">
        <v>416</v>
      </c>
      <c r="C175" s="450"/>
      <c r="D175" s="450"/>
      <c r="E175" s="451">
        <f>E176+E179</f>
        <v>231447.62</v>
      </c>
      <c r="F175" s="451">
        <f>F176+F179</f>
        <v>207588.19</v>
      </c>
      <c r="G175" s="451">
        <f>G176+G179</f>
        <v>145911.74</v>
      </c>
    </row>
    <row r="176" spans="1:7" ht="31.5">
      <c r="A176" s="443" t="s">
        <v>486</v>
      </c>
      <c r="B176" s="311" t="s">
        <v>417</v>
      </c>
      <c r="C176" s="311"/>
      <c r="D176" s="311"/>
      <c r="E176" s="318">
        <f t="shared" ref="E176:G177" si="34">E177</f>
        <v>229447.62</v>
      </c>
      <c r="F176" s="318">
        <f t="shared" si="34"/>
        <v>205588.19</v>
      </c>
      <c r="G176" s="318">
        <f t="shared" si="34"/>
        <v>143911.74</v>
      </c>
    </row>
    <row r="177" spans="1:7" ht="94.5">
      <c r="A177" s="309" t="s">
        <v>338</v>
      </c>
      <c r="B177" s="311" t="s">
        <v>417</v>
      </c>
      <c r="C177" s="311" t="s">
        <v>339</v>
      </c>
      <c r="D177" s="311"/>
      <c r="E177" s="318">
        <f t="shared" si="34"/>
        <v>229447.62</v>
      </c>
      <c r="F177" s="318">
        <f t="shared" si="34"/>
        <v>205588.19</v>
      </c>
      <c r="G177" s="318">
        <f t="shared" si="34"/>
        <v>143911.74</v>
      </c>
    </row>
    <row r="178" spans="1:7">
      <c r="A178" s="309" t="s">
        <v>110</v>
      </c>
      <c r="B178" s="311" t="s">
        <v>417</v>
      </c>
      <c r="C178" s="311" t="s">
        <v>339</v>
      </c>
      <c r="D178" s="311" t="s">
        <v>111</v>
      </c>
      <c r="E178" s="318">
        <v>229447.62</v>
      </c>
      <c r="F178" s="318">
        <v>205588.19</v>
      </c>
      <c r="G178" s="318">
        <v>143911.74</v>
      </c>
    </row>
    <row r="179" spans="1:7" ht="63">
      <c r="A179" s="263" t="s">
        <v>487</v>
      </c>
      <c r="B179" s="311" t="s">
        <v>418</v>
      </c>
      <c r="C179" s="311"/>
      <c r="D179" s="311"/>
      <c r="E179" s="318">
        <f t="shared" ref="E179:G180" si="35">E180</f>
        <v>2000</v>
      </c>
      <c r="F179" s="318">
        <f t="shared" si="35"/>
        <v>2000</v>
      </c>
      <c r="G179" s="318">
        <f t="shared" si="35"/>
        <v>2000</v>
      </c>
    </row>
    <row r="180" spans="1:7" ht="31.5">
      <c r="A180" s="199" t="s">
        <v>352</v>
      </c>
      <c r="B180" s="311" t="s">
        <v>418</v>
      </c>
      <c r="C180" s="311" t="s">
        <v>341</v>
      </c>
      <c r="D180" s="311"/>
      <c r="E180" s="318">
        <f t="shared" si="35"/>
        <v>2000</v>
      </c>
      <c r="F180" s="318">
        <f t="shared" si="35"/>
        <v>2000</v>
      </c>
      <c r="G180" s="318">
        <f t="shared" si="35"/>
        <v>2000</v>
      </c>
    </row>
    <row r="181" spans="1:7">
      <c r="A181" s="309" t="s">
        <v>110</v>
      </c>
      <c r="B181" s="311" t="s">
        <v>418</v>
      </c>
      <c r="C181" s="311" t="s">
        <v>341</v>
      </c>
      <c r="D181" s="311" t="s">
        <v>111</v>
      </c>
      <c r="E181" s="318">
        <v>2000</v>
      </c>
      <c r="F181" s="318">
        <v>2000</v>
      </c>
      <c r="G181" s="318">
        <v>2000</v>
      </c>
    </row>
    <row r="182" spans="1:7" ht="63" hidden="1">
      <c r="A182" s="444" t="s">
        <v>419</v>
      </c>
      <c r="B182" s="450" t="s">
        <v>420</v>
      </c>
      <c r="C182" s="450"/>
      <c r="D182" s="450"/>
      <c r="E182" s="451">
        <f>E183+E186</f>
        <v>0</v>
      </c>
      <c r="F182" s="451">
        <f>F183+F186</f>
        <v>0</v>
      </c>
      <c r="G182" s="451">
        <f>G183+G186</f>
        <v>0</v>
      </c>
    </row>
    <row r="183" spans="1:7" ht="31.5" hidden="1">
      <c r="A183" s="309" t="s">
        <v>399</v>
      </c>
      <c r="B183" s="311" t="s">
        <v>421</v>
      </c>
      <c r="C183" s="311"/>
      <c r="D183" s="311"/>
      <c r="E183" s="318">
        <f t="shared" ref="E183:G184" si="36">E184</f>
        <v>0</v>
      </c>
      <c r="F183" s="318">
        <f t="shared" si="36"/>
        <v>0</v>
      </c>
      <c r="G183" s="318">
        <f t="shared" si="36"/>
        <v>0</v>
      </c>
    </row>
    <row r="184" spans="1:7" ht="94.5" hidden="1">
      <c r="A184" s="309" t="s">
        <v>338</v>
      </c>
      <c r="B184" s="311" t="s">
        <v>421</v>
      </c>
      <c r="C184" s="311" t="s">
        <v>339</v>
      </c>
      <c r="D184" s="311"/>
      <c r="E184" s="318">
        <f t="shared" si="36"/>
        <v>0</v>
      </c>
      <c r="F184" s="318">
        <f t="shared" si="36"/>
        <v>0</v>
      </c>
      <c r="G184" s="318">
        <f t="shared" si="36"/>
        <v>0</v>
      </c>
    </row>
    <row r="185" spans="1:7" ht="31.5" hidden="1">
      <c r="A185" s="309" t="s">
        <v>422</v>
      </c>
      <c r="B185" s="311" t="s">
        <v>421</v>
      </c>
      <c r="C185" s="311" t="s">
        <v>339</v>
      </c>
      <c r="D185" s="311" t="s">
        <v>423</v>
      </c>
      <c r="E185" s="318"/>
      <c r="F185" s="318"/>
      <c r="G185" s="318"/>
    </row>
    <row r="186" spans="1:7" ht="31.5" hidden="1">
      <c r="A186" s="309" t="s">
        <v>366</v>
      </c>
      <c r="B186" s="311" t="s">
        <v>424</v>
      </c>
      <c r="C186" s="311"/>
      <c r="D186" s="311"/>
      <c r="E186" s="318">
        <f t="shared" ref="E186:G187" si="37">E187</f>
        <v>0</v>
      </c>
      <c r="F186" s="318">
        <f t="shared" si="37"/>
        <v>0</v>
      </c>
      <c r="G186" s="318">
        <f t="shared" si="37"/>
        <v>0</v>
      </c>
    </row>
    <row r="187" spans="1:7" ht="31.5" hidden="1">
      <c r="A187" s="199" t="s">
        <v>352</v>
      </c>
      <c r="B187" s="311" t="s">
        <v>424</v>
      </c>
      <c r="C187" s="311" t="s">
        <v>341</v>
      </c>
      <c r="D187" s="311"/>
      <c r="E187" s="318">
        <f t="shared" si="37"/>
        <v>0</v>
      </c>
      <c r="F187" s="318">
        <f t="shared" si="37"/>
        <v>0</v>
      </c>
      <c r="G187" s="318">
        <f t="shared" si="37"/>
        <v>0</v>
      </c>
    </row>
    <row r="188" spans="1:7" ht="31.5" hidden="1">
      <c r="A188" s="309" t="s">
        <v>422</v>
      </c>
      <c r="B188" s="311" t="s">
        <v>424</v>
      </c>
      <c r="C188" s="311" t="s">
        <v>341</v>
      </c>
      <c r="D188" s="311" t="s">
        <v>423</v>
      </c>
      <c r="E188" s="318"/>
      <c r="F188" s="318"/>
      <c r="G188" s="318"/>
    </row>
    <row r="189" spans="1:7" ht="31.5" hidden="1">
      <c r="A189" s="456" t="s">
        <v>425</v>
      </c>
      <c r="B189" s="450" t="s">
        <v>426</v>
      </c>
      <c r="C189" s="450"/>
      <c r="D189" s="450"/>
      <c r="E189" s="451">
        <f>E191</f>
        <v>0</v>
      </c>
      <c r="F189" s="451">
        <f>F191</f>
        <v>0</v>
      </c>
      <c r="G189" s="451">
        <f>G191</f>
        <v>0</v>
      </c>
    </row>
    <row r="190" spans="1:7" ht="94.5" hidden="1">
      <c r="A190" s="289" t="s">
        <v>359</v>
      </c>
      <c r="B190" s="450" t="s">
        <v>427</v>
      </c>
      <c r="C190" s="450"/>
      <c r="D190" s="450"/>
      <c r="E190" s="451">
        <f t="shared" ref="E190:G191" si="38">E191</f>
        <v>0</v>
      </c>
      <c r="F190" s="451">
        <f t="shared" si="38"/>
        <v>0</v>
      </c>
      <c r="G190" s="451">
        <f t="shared" si="38"/>
        <v>0</v>
      </c>
    </row>
    <row r="191" spans="1:7" ht="31.5" hidden="1">
      <c r="A191" s="199" t="s">
        <v>352</v>
      </c>
      <c r="B191" s="311" t="s">
        <v>427</v>
      </c>
      <c r="C191" s="311" t="s">
        <v>341</v>
      </c>
      <c r="D191" s="311"/>
      <c r="E191" s="318">
        <f t="shared" si="38"/>
        <v>0</v>
      </c>
      <c r="F191" s="318">
        <f t="shared" si="38"/>
        <v>0</v>
      </c>
      <c r="G191" s="318">
        <f t="shared" si="38"/>
        <v>0</v>
      </c>
    </row>
    <row r="192" spans="1:7" hidden="1">
      <c r="A192" s="309" t="s">
        <v>428</v>
      </c>
      <c r="B192" s="311" t="s">
        <v>427</v>
      </c>
      <c r="C192" s="311" t="s">
        <v>341</v>
      </c>
      <c r="D192" s="311" t="s">
        <v>429</v>
      </c>
      <c r="E192" s="318"/>
      <c r="F192" s="318"/>
      <c r="G192" s="318"/>
    </row>
    <row r="193" spans="1:7" ht="47.25">
      <c r="A193" s="262" t="s">
        <v>492</v>
      </c>
      <c r="B193" s="450" t="s">
        <v>490</v>
      </c>
      <c r="C193" s="450"/>
      <c r="D193" s="450"/>
      <c r="E193" s="451">
        <f t="shared" ref="E193:G195" si="39">E194</f>
        <v>2000</v>
      </c>
      <c r="F193" s="451">
        <f t="shared" si="39"/>
        <v>1000</v>
      </c>
      <c r="G193" s="451">
        <f t="shared" si="39"/>
        <v>1000</v>
      </c>
    </row>
    <row r="194" spans="1:7" ht="94.5">
      <c r="A194" s="289" t="s">
        <v>463</v>
      </c>
      <c r="B194" s="450" t="s">
        <v>491</v>
      </c>
      <c r="C194" s="450"/>
      <c r="D194" s="450"/>
      <c r="E194" s="451">
        <f t="shared" si="39"/>
        <v>2000</v>
      </c>
      <c r="F194" s="451">
        <f t="shared" si="39"/>
        <v>1000</v>
      </c>
      <c r="G194" s="451">
        <f t="shared" si="39"/>
        <v>1000</v>
      </c>
    </row>
    <row r="195" spans="1:7" ht="31.5">
      <c r="A195" s="199" t="s">
        <v>352</v>
      </c>
      <c r="B195" s="311" t="s">
        <v>491</v>
      </c>
      <c r="C195" s="311" t="s">
        <v>341</v>
      </c>
      <c r="D195" s="311"/>
      <c r="E195" s="318">
        <f t="shared" si="39"/>
        <v>2000</v>
      </c>
      <c r="F195" s="318">
        <f t="shared" si="39"/>
        <v>1000</v>
      </c>
      <c r="G195" s="318">
        <f t="shared" si="39"/>
        <v>1000</v>
      </c>
    </row>
    <row r="196" spans="1:7">
      <c r="A196" s="309" t="s">
        <v>485</v>
      </c>
      <c r="B196" s="311" t="s">
        <v>491</v>
      </c>
      <c r="C196" s="311" t="s">
        <v>341</v>
      </c>
      <c r="D196" s="311" t="s">
        <v>293</v>
      </c>
      <c r="E196" s="318">
        <v>2000</v>
      </c>
      <c r="F196" s="318">
        <v>1000</v>
      </c>
      <c r="G196" s="318">
        <v>1000</v>
      </c>
    </row>
    <row r="197" spans="1:7" ht="31.5">
      <c r="A197" s="265" t="s">
        <v>489</v>
      </c>
      <c r="B197" s="450" t="s">
        <v>493</v>
      </c>
      <c r="C197" s="450"/>
      <c r="D197" s="450"/>
      <c r="E197" s="451">
        <f t="shared" ref="E197:G199" si="40">E198</f>
        <v>13000</v>
      </c>
      <c r="F197" s="451">
        <f t="shared" si="40"/>
        <v>0</v>
      </c>
      <c r="G197" s="451">
        <f t="shared" si="40"/>
        <v>0</v>
      </c>
    </row>
    <row r="198" spans="1:7" ht="94.5">
      <c r="A198" s="289" t="s">
        <v>463</v>
      </c>
      <c r="B198" s="450" t="s">
        <v>494</v>
      </c>
      <c r="C198" s="450"/>
      <c r="D198" s="450"/>
      <c r="E198" s="451">
        <f t="shared" si="40"/>
        <v>13000</v>
      </c>
      <c r="F198" s="451">
        <f t="shared" si="40"/>
        <v>0</v>
      </c>
      <c r="G198" s="451">
        <f t="shared" si="40"/>
        <v>0</v>
      </c>
    </row>
    <row r="199" spans="1:7" ht="31.5">
      <c r="A199" s="199" t="s">
        <v>352</v>
      </c>
      <c r="B199" s="311" t="s">
        <v>494</v>
      </c>
      <c r="C199" s="311" t="s">
        <v>341</v>
      </c>
      <c r="D199" s="311"/>
      <c r="E199" s="318">
        <f t="shared" si="40"/>
        <v>13000</v>
      </c>
      <c r="F199" s="318">
        <f t="shared" si="40"/>
        <v>0</v>
      </c>
      <c r="G199" s="318">
        <f t="shared" si="40"/>
        <v>0</v>
      </c>
    </row>
    <row r="200" spans="1:7" ht="47.25">
      <c r="A200" s="442" t="s">
        <v>328</v>
      </c>
      <c r="B200" s="311" t="s">
        <v>494</v>
      </c>
      <c r="C200" s="311" t="s">
        <v>341</v>
      </c>
      <c r="D200" s="311" t="s">
        <v>327</v>
      </c>
      <c r="E200" s="318">
        <v>13000</v>
      </c>
      <c r="F200" s="318">
        <v>0</v>
      </c>
      <c r="G200" s="318">
        <v>0</v>
      </c>
    </row>
    <row r="201" spans="1:7">
      <c r="A201" s="302" t="s">
        <v>430</v>
      </c>
      <c r="B201" s="384" t="s">
        <v>343</v>
      </c>
      <c r="C201" s="384" t="s">
        <v>431</v>
      </c>
      <c r="D201" s="384" t="s">
        <v>432</v>
      </c>
      <c r="E201" s="293">
        <f>E202+E207</f>
        <v>647949.92000000004</v>
      </c>
      <c r="F201" s="293">
        <f>F202+F207</f>
        <v>721387.42</v>
      </c>
      <c r="G201" s="293">
        <f>G202+G207</f>
        <v>721387.42</v>
      </c>
    </row>
    <row r="202" spans="1:7">
      <c r="A202" s="302" t="s">
        <v>433</v>
      </c>
      <c r="B202" s="384" t="s">
        <v>343</v>
      </c>
      <c r="C202" s="384"/>
      <c r="D202" s="384"/>
      <c r="E202" s="293">
        <f t="shared" ref="E202:G205" si="41">E203</f>
        <v>700</v>
      </c>
      <c r="F202" s="293">
        <f t="shared" si="41"/>
        <v>700</v>
      </c>
      <c r="G202" s="293">
        <f t="shared" si="41"/>
        <v>700</v>
      </c>
    </row>
    <row r="203" spans="1:7" ht="63">
      <c r="A203" s="289" t="s">
        <v>434</v>
      </c>
      <c r="B203" s="384" t="s">
        <v>435</v>
      </c>
      <c r="C203" s="384"/>
      <c r="D203" s="384"/>
      <c r="E203" s="293">
        <f t="shared" si="41"/>
        <v>700</v>
      </c>
      <c r="F203" s="293">
        <f t="shared" si="41"/>
        <v>700</v>
      </c>
      <c r="G203" s="293">
        <f t="shared" si="41"/>
        <v>700</v>
      </c>
    </row>
    <row r="204" spans="1:7" ht="157.5">
      <c r="A204" s="457" t="s">
        <v>436</v>
      </c>
      <c r="B204" s="384" t="s">
        <v>686</v>
      </c>
      <c r="C204" s="384"/>
      <c r="D204" s="384"/>
      <c r="E204" s="293">
        <f t="shared" si="41"/>
        <v>700</v>
      </c>
      <c r="F204" s="293">
        <f t="shared" si="41"/>
        <v>700</v>
      </c>
      <c r="G204" s="293">
        <f t="shared" si="41"/>
        <v>700</v>
      </c>
    </row>
    <row r="205" spans="1:7" ht="47.25">
      <c r="A205" s="294" t="s">
        <v>335</v>
      </c>
      <c r="B205" s="388" t="s">
        <v>686</v>
      </c>
      <c r="C205" s="388" t="s">
        <v>341</v>
      </c>
      <c r="D205" s="388"/>
      <c r="E205" s="298">
        <f t="shared" si="41"/>
        <v>700</v>
      </c>
      <c r="F205" s="298">
        <f t="shared" si="41"/>
        <v>700</v>
      </c>
      <c r="G205" s="298">
        <f t="shared" si="41"/>
        <v>700</v>
      </c>
    </row>
    <row r="206" spans="1:7">
      <c r="A206" s="294" t="s">
        <v>224</v>
      </c>
      <c r="B206" s="388" t="s">
        <v>686</v>
      </c>
      <c r="C206" s="388" t="s">
        <v>341</v>
      </c>
      <c r="D206" s="388" t="s">
        <v>221</v>
      </c>
      <c r="E206" s="298">
        <v>700</v>
      </c>
      <c r="F206" s="298">
        <v>700</v>
      </c>
      <c r="G206" s="298">
        <v>700</v>
      </c>
    </row>
    <row r="207" spans="1:7" ht="31.5">
      <c r="A207" s="289" t="s">
        <v>437</v>
      </c>
      <c r="B207" s="384" t="s">
        <v>438</v>
      </c>
      <c r="C207" s="384"/>
      <c r="D207" s="384"/>
      <c r="E207" s="293">
        <f>E208+E215</f>
        <v>647249.92000000004</v>
      </c>
      <c r="F207" s="293">
        <f>F208+F215</f>
        <v>720687.42</v>
      </c>
      <c r="G207" s="293">
        <f>G208+G215</f>
        <v>720687.42</v>
      </c>
    </row>
    <row r="208" spans="1:7" ht="47.25">
      <c r="A208" s="444" t="s">
        <v>439</v>
      </c>
      <c r="B208" s="458" t="s">
        <v>440</v>
      </c>
      <c r="C208" s="458"/>
      <c r="D208" s="458"/>
      <c r="E208" s="459">
        <f>E209+E212</f>
        <v>644249.92000000004</v>
      </c>
      <c r="F208" s="459">
        <f>F209+F212</f>
        <v>717687.42</v>
      </c>
      <c r="G208" s="459">
        <f>G209+G212</f>
        <v>717687.42</v>
      </c>
    </row>
    <row r="209" spans="1:7" ht="31.5">
      <c r="A209" s="289" t="s">
        <v>441</v>
      </c>
      <c r="B209" s="458" t="s">
        <v>442</v>
      </c>
      <c r="C209" s="458"/>
      <c r="D209" s="458"/>
      <c r="E209" s="459">
        <f t="shared" ref="E209:G210" si="42">E210</f>
        <v>17187.419999999998</v>
      </c>
      <c r="F209" s="459">
        <f t="shared" si="42"/>
        <v>17187.419999999998</v>
      </c>
      <c r="G209" s="459">
        <f t="shared" si="42"/>
        <v>17187.419999999998</v>
      </c>
    </row>
    <row r="210" spans="1:7">
      <c r="A210" s="294" t="s">
        <v>443</v>
      </c>
      <c r="B210" s="460" t="s">
        <v>442</v>
      </c>
      <c r="C210" s="460" t="s">
        <v>444</v>
      </c>
      <c r="D210" s="460"/>
      <c r="E210" s="461">
        <f t="shared" si="42"/>
        <v>17187.419999999998</v>
      </c>
      <c r="F210" s="461">
        <f t="shared" si="42"/>
        <v>17187.419999999998</v>
      </c>
      <c r="G210" s="461">
        <f t="shared" si="42"/>
        <v>17187.419999999998</v>
      </c>
    </row>
    <row r="211" spans="1:7" ht="31.5">
      <c r="A211" s="394" t="s">
        <v>445</v>
      </c>
      <c r="B211" s="460" t="s">
        <v>442</v>
      </c>
      <c r="C211" s="460" t="s">
        <v>444</v>
      </c>
      <c r="D211" s="460" t="s">
        <v>91</v>
      </c>
      <c r="E211" s="461">
        <v>17187.419999999998</v>
      </c>
      <c r="F211" s="461">
        <v>17187.419999999998</v>
      </c>
      <c r="G211" s="461">
        <v>17187.419999999998</v>
      </c>
    </row>
    <row r="212" spans="1:7" ht="31.5">
      <c r="A212" s="462" t="s">
        <v>446</v>
      </c>
      <c r="B212" s="458" t="s">
        <v>447</v>
      </c>
      <c r="C212" s="458"/>
      <c r="D212" s="458"/>
      <c r="E212" s="459">
        <f t="shared" ref="E212:G213" si="43">E213</f>
        <v>627062.5</v>
      </c>
      <c r="F212" s="459">
        <f t="shared" si="43"/>
        <v>700500</v>
      </c>
      <c r="G212" s="459">
        <f t="shared" si="43"/>
        <v>700500</v>
      </c>
    </row>
    <row r="213" spans="1:7">
      <c r="A213" s="294" t="s">
        <v>443</v>
      </c>
      <c r="B213" s="460" t="s">
        <v>447</v>
      </c>
      <c r="C213" s="460" t="s">
        <v>444</v>
      </c>
      <c r="D213" s="460"/>
      <c r="E213" s="461">
        <f t="shared" si="43"/>
        <v>627062.5</v>
      </c>
      <c r="F213" s="461">
        <f t="shared" si="43"/>
        <v>700500</v>
      </c>
      <c r="G213" s="461">
        <f t="shared" si="43"/>
        <v>700500</v>
      </c>
    </row>
    <row r="214" spans="1:7" ht="31.5">
      <c r="A214" s="394" t="s">
        <v>445</v>
      </c>
      <c r="B214" s="460" t="s">
        <v>447</v>
      </c>
      <c r="C214" s="460" t="s">
        <v>444</v>
      </c>
      <c r="D214" s="460" t="s">
        <v>91</v>
      </c>
      <c r="E214" s="461">
        <v>627062.5</v>
      </c>
      <c r="F214" s="461">
        <v>700500</v>
      </c>
      <c r="G214" s="461">
        <v>700500</v>
      </c>
    </row>
    <row r="215" spans="1:7">
      <c r="A215" s="456" t="s">
        <v>92</v>
      </c>
      <c r="B215" s="450" t="s">
        <v>448</v>
      </c>
      <c r="C215" s="450"/>
      <c r="D215" s="450"/>
      <c r="E215" s="451">
        <f t="shared" ref="E215:G217" si="44">E216</f>
        <v>3000</v>
      </c>
      <c r="F215" s="451">
        <f t="shared" si="44"/>
        <v>3000</v>
      </c>
      <c r="G215" s="451">
        <f t="shared" si="44"/>
        <v>3000</v>
      </c>
    </row>
    <row r="216" spans="1:7">
      <c r="A216" s="456" t="s">
        <v>449</v>
      </c>
      <c r="B216" s="450" t="s">
        <v>450</v>
      </c>
      <c r="C216" s="450"/>
      <c r="D216" s="450"/>
      <c r="E216" s="451">
        <f t="shared" si="44"/>
        <v>3000</v>
      </c>
      <c r="F216" s="451">
        <f t="shared" si="44"/>
        <v>3000</v>
      </c>
      <c r="G216" s="451">
        <f t="shared" si="44"/>
        <v>3000</v>
      </c>
    </row>
    <row r="217" spans="1:7">
      <c r="A217" s="294" t="s">
        <v>451</v>
      </c>
      <c r="B217" s="311" t="s">
        <v>450</v>
      </c>
      <c r="C217" s="311" t="s">
        <v>354</v>
      </c>
      <c r="D217" s="311"/>
      <c r="E217" s="318">
        <f t="shared" si="44"/>
        <v>3000</v>
      </c>
      <c r="F217" s="318">
        <f t="shared" si="44"/>
        <v>3000</v>
      </c>
      <c r="G217" s="318">
        <f t="shared" si="44"/>
        <v>3000</v>
      </c>
    </row>
    <row r="218" spans="1:7">
      <c r="A218" s="397" t="s">
        <v>452</v>
      </c>
      <c r="B218" s="311" t="s">
        <v>450</v>
      </c>
      <c r="C218" s="311" t="s">
        <v>354</v>
      </c>
      <c r="D218" s="311" t="s">
        <v>93</v>
      </c>
      <c r="E218" s="318">
        <v>3000</v>
      </c>
      <c r="F218" s="318">
        <v>3000</v>
      </c>
      <c r="G218" s="318">
        <v>3000</v>
      </c>
    </row>
    <row r="219" spans="1:7">
      <c r="A219" s="445" t="s">
        <v>495</v>
      </c>
      <c r="B219" s="445"/>
      <c r="C219" s="445"/>
      <c r="D219" s="445"/>
      <c r="E219" s="446">
        <f>E14+E29+E201</f>
        <v>5729385.6699999999</v>
      </c>
      <c r="F219" s="446">
        <f>F14+F29+F201</f>
        <v>5336862.5</v>
      </c>
      <c r="G219" s="446">
        <f>G14+G29+G201</f>
        <v>4288260.5</v>
      </c>
    </row>
    <row r="220" spans="1:7">
      <c r="E220" s="19"/>
      <c r="F220" s="19"/>
      <c r="G220" s="19"/>
    </row>
    <row r="221" spans="1:7">
      <c r="E221" s="19"/>
      <c r="F221" s="19"/>
      <c r="G221" s="19"/>
    </row>
    <row r="222" spans="1:7" ht="23.25">
      <c r="A222" s="260" t="s">
        <v>199</v>
      </c>
      <c r="E222" s="433" t="s">
        <v>200</v>
      </c>
      <c r="G222" s="1" t="s">
        <v>204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opLeftCell="A3" workbookViewId="0">
      <selection activeCell="J9" sqref="J9"/>
    </sheetView>
  </sheetViews>
  <sheetFormatPr defaultRowHeight="15.75"/>
  <cols>
    <col min="1" max="1" width="50.85546875" style="261" customWidth="1"/>
    <col min="2" max="2" width="14.5703125" style="261" customWidth="1"/>
    <col min="3" max="3" width="16" style="261" customWidth="1"/>
    <col min="4" max="4" width="20.140625" style="19" customWidth="1"/>
    <col min="5" max="5" width="14.28515625" style="19" customWidth="1"/>
    <col min="6" max="6" width="0.140625" style="19" customWidth="1"/>
    <col min="7" max="7" width="18" style="15" customWidth="1"/>
    <col min="8" max="8" width="17.140625" customWidth="1"/>
  </cols>
  <sheetData>
    <row r="1" spans="1:8">
      <c r="D1" s="528" t="s">
        <v>319</v>
      </c>
    </row>
    <row r="2" spans="1:8">
      <c r="A2" s="597" t="s">
        <v>740</v>
      </c>
      <c r="B2" s="597"/>
      <c r="C2" s="597"/>
      <c r="D2" s="597"/>
      <c r="E2" s="597"/>
      <c r="F2" s="597"/>
      <c r="G2" s="597"/>
      <c r="H2" s="597"/>
    </row>
    <row r="3" spans="1:8">
      <c r="A3" s="562" t="s">
        <v>676</v>
      </c>
      <c r="B3" s="562"/>
      <c r="C3" s="562"/>
      <c r="D3" s="562"/>
      <c r="E3" s="562"/>
      <c r="F3" s="562"/>
      <c r="G3" s="562"/>
      <c r="H3" s="562"/>
    </row>
    <row r="4" spans="1:8">
      <c r="A4" s="586" t="s">
        <v>677</v>
      </c>
      <c r="B4" s="586"/>
      <c r="C4" s="586"/>
      <c r="D4" s="586"/>
      <c r="E4" s="586"/>
      <c r="F4" s="586"/>
      <c r="G4" s="586"/>
      <c r="H4" s="586"/>
    </row>
    <row r="5" spans="1:8">
      <c r="D5" s="18"/>
      <c r="E5" s="18"/>
      <c r="F5" s="18"/>
    </row>
    <row r="6" spans="1:8" ht="56.25" customHeight="1">
      <c r="A6" s="600" t="s">
        <v>707</v>
      </c>
      <c r="B6" s="600"/>
      <c r="C6" s="600"/>
      <c r="D6" s="600"/>
      <c r="E6" s="600"/>
      <c r="F6" s="600"/>
      <c r="G6" s="600"/>
      <c r="H6" s="600"/>
    </row>
    <row r="7" spans="1:8">
      <c r="A7" s="8" t="s">
        <v>81</v>
      </c>
      <c r="B7" s="8" t="s">
        <v>81</v>
      </c>
      <c r="C7" s="8" t="s">
        <v>81</v>
      </c>
      <c r="D7" s="20" t="s">
        <v>81</v>
      </c>
      <c r="E7" s="20" t="s">
        <v>81</v>
      </c>
      <c r="F7" s="20"/>
      <c r="G7" s="8"/>
    </row>
    <row r="8" spans="1:8" ht="15">
      <c r="A8" s="587" t="s">
        <v>82</v>
      </c>
      <c r="B8" s="588" t="s">
        <v>153</v>
      </c>
      <c r="C8" s="587" t="s">
        <v>83</v>
      </c>
      <c r="D8" s="587" t="s">
        <v>116</v>
      </c>
      <c r="E8" s="587" t="s">
        <v>117</v>
      </c>
      <c r="F8" s="589" t="s">
        <v>570</v>
      </c>
      <c r="G8" s="589" t="s">
        <v>630</v>
      </c>
      <c r="H8" s="589" t="s">
        <v>695</v>
      </c>
    </row>
    <row r="9" spans="1:8" ht="15">
      <c r="A9" s="587"/>
      <c r="B9" s="588"/>
      <c r="C9" s="587"/>
      <c r="D9" s="587"/>
      <c r="E9" s="587"/>
      <c r="F9" s="590"/>
      <c r="G9" s="590"/>
      <c r="H9" s="590"/>
    </row>
    <row r="10" spans="1:8" ht="31.5">
      <c r="A10" s="492" t="s">
        <v>569</v>
      </c>
      <c r="B10" s="493" t="s">
        <v>217</v>
      </c>
      <c r="C10" s="493"/>
      <c r="D10" s="493"/>
      <c r="E10" s="493"/>
      <c r="F10" s="494">
        <f>F11+F44+F54+F60+F71+F81+F111+F118+F183+F165</f>
        <v>5250609.21</v>
      </c>
      <c r="G10" s="494">
        <f>G11+G44+G54+G60+G71+G81+G111+G118+G183+G165</f>
        <v>4959344.4000000004</v>
      </c>
      <c r="H10" s="494">
        <f>H11+H44+H54+H60+H71+H81+H111+H118+H183+H165</f>
        <v>4079007.02</v>
      </c>
    </row>
    <row r="11" spans="1:8">
      <c r="A11" s="492" t="s">
        <v>497</v>
      </c>
      <c r="B11" s="493" t="s">
        <v>217</v>
      </c>
      <c r="C11" s="493" t="s">
        <v>85</v>
      </c>
      <c r="D11" s="493"/>
      <c r="E11" s="493"/>
      <c r="F11" s="494">
        <f>F12+F18+F31+F36+F39</f>
        <v>4391623.87</v>
      </c>
      <c r="G11" s="494">
        <f>G12+G18+G31+G36+G39</f>
        <v>3979044.4</v>
      </c>
      <c r="H11" s="494">
        <f>H12+H18+H31+H36+H39</f>
        <v>3058227.02</v>
      </c>
    </row>
    <row r="12" spans="1:8" ht="47.25">
      <c r="A12" s="262" t="s">
        <v>86</v>
      </c>
      <c r="B12" s="493" t="s">
        <v>217</v>
      </c>
      <c r="C12" s="493" t="s">
        <v>87</v>
      </c>
      <c r="D12" s="493"/>
      <c r="E12" s="493"/>
      <c r="F12" s="494">
        <f>F14</f>
        <v>601370</v>
      </c>
      <c r="G12" s="494">
        <f t="shared" ref="G12:H12" si="0">G14</f>
        <v>596711.93999999994</v>
      </c>
      <c r="H12" s="494">
        <f t="shared" si="0"/>
        <v>419198.36</v>
      </c>
    </row>
    <row r="13" spans="1:8" ht="31.5">
      <c r="A13" s="492" t="s">
        <v>344</v>
      </c>
      <c r="B13" s="493" t="s">
        <v>217</v>
      </c>
      <c r="C13" s="493" t="s">
        <v>87</v>
      </c>
      <c r="D13" s="493" t="s">
        <v>345</v>
      </c>
      <c r="E13" s="493"/>
      <c r="F13" s="494">
        <f>F14</f>
        <v>601370</v>
      </c>
      <c r="G13" s="494">
        <f t="shared" ref="G13:H13" si="1">G14</f>
        <v>596711.93999999994</v>
      </c>
      <c r="H13" s="494">
        <f t="shared" si="1"/>
        <v>419198.36</v>
      </c>
    </row>
    <row r="14" spans="1:8" ht="31.5">
      <c r="A14" s="228" t="s">
        <v>498</v>
      </c>
      <c r="B14" s="506" t="s">
        <v>217</v>
      </c>
      <c r="C14" s="496" t="s">
        <v>87</v>
      </c>
      <c r="D14" s="496" t="s">
        <v>347</v>
      </c>
      <c r="E14" s="496" t="s">
        <v>499</v>
      </c>
      <c r="F14" s="497">
        <f>F15+F16+F17</f>
        <v>601370</v>
      </c>
      <c r="G14" s="497">
        <f t="shared" ref="G14:H14" si="2">G15+G16+G17</f>
        <v>596711.93999999994</v>
      </c>
      <c r="H14" s="497">
        <f t="shared" si="2"/>
        <v>419198.36</v>
      </c>
    </row>
    <row r="15" spans="1:8" ht="31.5">
      <c r="A15" s="228" t="s">
        <v>500</v>
      </c>
      <c r="B15" s="506" t="s">
        <v>217</v>
      </c>
      <c r="C15" s="496" t="s">
        <v>87</v>
      </c>
      <c r="D15" s="496" t="s">
        <v>347</v>
      </c>
      <c r="E15" s="496" t="s">
        <v>501</v>
      </c>
      <c r="F15" s="497">
        <v>455070</v>
      </c>
      <c r="G15" s="497">
        <v>454463.94</v>
      </c>
      <c r="H15" s="497">
        <v>318124.76</v>
      </c>
    </row>
    <row r="16" spans="1:8" ht="47.25">
      <c r="A16" s="228" t="s">
        <v>124</v>
      </c>
      <c r="B16" s="506" t="s">
        <v>217</v>
      </c>
      <c r="C16" s="496" t="s">
        <v>87</v>
      </c>
      <c r="D16" s="496" t="s">
        <v>347</v>
      </c>
      <c r="E16" s="496" t="s">
        <v>502</v>
      </c>
      <c r="F16" s="497">
        <v>9000</v>
      </c>
      <c r="G16" s="497">
        <v>5000</v>
      </c>
      <c r="H16" s="497">
        <v>5000</v>
      </c>
    </row>
    <row r="17" spans="1:8" ht="63">
      <c r="A17" s="228" t="s">
        <v>262</v>
      </c>
      <c r="B17" s="506" t="s">
        <v>217</v>
      </c>
      <c r="C17" s="496" t="s">
        <v>87</v>
      </c>
      <c r="D17" s="496" t="s">
        <v>347</v>
      </c>
      <c r="E17" s="496" t="s">
        <v>503</v>
      </c>
      <c r="F17" s="497">
        <v>137300</v>
      </c>
      <c r="G17" s="497">
        <v>137248</v>
      </c>
      <c r="H17" s="497">
        <v>96073.600000000006</v>
      </c>
    </row>
    <row r="18" spans="1:8" ht="78.75">
      <c r="A18" s="262" t="s">
        <v>88</v>
      </c>
      <c r="B18" s="493" t="s">
        <v>217</v>
      </c>
      <c r="C18" s="498" t="s">
        <v>89</v>
      </c>
      <c r="D18" s="498"/>
      <c r="E18" s="498"/>
      <c r="F18" s="499">
        <f>F20+F24+F27</f>
        <v>3042303.95</v>
      </c>
      <c r="G18" s="499">
        <f>G20+G24+G27</f>
        <v>2660945.04</v>
      </c>
      <c r="H18" s="499">
        <f>H20+H24+H27</f>
        <v>1917641.24</v>
      </c>
    </row>
    <row r="19" spans="1:8" ht="31.5">
      <c r="A19" s="492" t="s">
        <v>344</v>
      </c>
      <c r="B19" s="493" t="s">
        <v>217</v>
      </c>
      <c r="C19" s="498" t="s">
        <v>89</v>
      </c>
      <c r="D19" s="498" t="s">
        <v>345</v>
      </c>
      <c r="E19" s="498"/>
      <c r="F19" s="499">
        <f>F20+F24+F27</f>
        <v>3042303.95</v>
      </c>
      <c r="G19" s="499">
        <f>G20+G24+G27</f>
        <v>2660945.04</v>
      </c>
      <c r="H19" s="499">
        <f>H20+H24+H27</f>
        <v>1917641.24</v>
      </c>
    </row>
    <row r="20" spans="1:8" ht="31.5">
      <c r="A20" s="228" t="s">
        <v>498</v>
      </c>
      <c r="B20" s="506" t="s">
        <v>217</v>
      </c>
      <c r="C20" s="496" t="s">
        <v>89</v>
      </c>
      <c r="D20" s="496" t="s">
        <v>348</v>
      </c>
      <c r="E20" s="496" t="s">
        <v>499</v>
      </c>
      <c r="F20" s="497">
        <f>F21+F22+F23</f>
        <v>2672703.9500000002</v>
      </c>
      <c r="G20" s="497">
        <f t="shared" ref="G20:H20" si="3">G21+G22+G23</f>
        <v>2484845.04</v>
      </c>
      <c r="H20" s="497">
        <f t="shared" si="3"/>
        <v>1768541.24</v>
      </c>
    </row>
    <row r="21" spans="1:8" ht="31.5">
      <c r="A21" s="228" t="s">
        <v>500</v>
      </c>
      <c r="B21" s="506" t="s">
        <v>217</v>
      </c>
      <c r="C21" s="496" t="s">
        <v>89</v>
      </c>
      <c r="D21" s="496" t="s">
        <v>348</v>
      </c>
      <c r="E21" s="496" t="s">
        <v>501</v>
      </c>
      <c r="F21" s="497">
        <v>2052703.95</v>
      </c>
      <c r="G21" s="497">
        <v>1864557.26</v>
      </c>
      <c r="H21" s="497">
        <v>1367038.56</v>
      </c>
    </row>
    <row r="22" spans="1:8" ht="47.25">
      <c r="A22" s="228" t="s">
        <v>124</v>
      </c>
      <c r="B22" s="506" t="s">
        <v>217</v>
      </c>
      <c r="C22" s="496" t="s">
        <v>89</v>
      </c>
      <c r="D22" s="496" t="s">
        <v>348</v>
      </c>
      <c r="E22" s="496" t="s">
        <v>502</v>
      </c>
      <c r="F22" s="497">
        <v>11000</v>
      </c>
      <c r="G22" s="497">
        <v>5000</v>
      </c>
      <c r="H22" s="497">
        <v>5000</v>
      </c>
    </row>
    <row r="23" spans="1:8" ht="63">
      <c r="A23" s="228" t="s">
        <v>262</v>
      </c>
      <c r="B23" s="506" t="s">
        <v>217</v>
      </c>
      <c r="C23" s="496" t="s">
        <v>89</v>
      </c>
      <c r="D23" s="496" t="s">
        <v>348</v>
      </c>
      <c r="E23" s="496" t="s">
        <v>503</v>
      </c>
      <c r="F23" s="497">
        <v>609000</v>
      </c>
      <c r="G23" s="497">
        <v>615287.78</v>
      </c>
      <c r="H23" s="497">
        <v>396502.68</v>
      </c>
    </row>
    <row r="24" spans="1:8" ht="31.5">
      <c r="A24" s="228" t="s">
        <v>504</v>
      </c>
      <c r="B24" s="506" t="s">
        <v>217</v>
      </c>
      <c r="C24" s="496" t="s">
        <v>89</v>
      </c>
      <c r="D24" s="496" t="s">
        <v>351</v>
      </c>
      <c r="E24" s="496" t="s">
        <v>341</v>
      </c>
      <c r="F24" s="497">
        <f>F25</f>
        <v>310600</v>
      </c>
      <c r="G24" s="497">
        <f>G25+G26</f>
        <v>168600</v>
      </c>
      <c r="H24" s="497">
        <f>H25+H26</f>
        <v>141600</v>
      </c>
    </row>
    <row r="25" spans="1:8">
      <c r="A25" s="228" t="s">
        <v>575</v>
      </c>
      <c r="B25" s="506" t="s">
        <v>217</v>
      </c>
      <c r="C25" s="496" t="s">
        <v>89</v>
      </c>
      <c r="D25" s="496" t="s">
        <v>351</v>
      </c>
      <c r="E25" s="496" t="s">
        <v>506</v>
      </c>
      <c r="F25" s="497">
        <v>310600</v>
      </c>
      <c r="G25" s="497">
        <v>124600</v>
      </c>
      <c r="H25" s="497">
        <v>97600</v>
      </c>
    </row>
    <row r="26" spans="1:8">
      <c r="A26" s="228" t="s">
        <v>679</v>
      </c>
      <c r="B26" s="506" t="s">
        <v>217</v>
      </c>
      <c r="C26" s="496" t="s">
        <v>89</v>
      </c>
      <c r="D26" s="496" t="s">
        <v>351</v>
      </c>
      <c r="E26" s="496" t="s">
        <v>681</v>
      </c>
      <c r="F26" s="497"/>
      <c r="G26" s="497">
        <v>44000</v>
      </c>
      <c r="H26" s="497">
        <v>44000</v>
      </c>
    </row>
    <row r="27" spans="1:8">
      <c r="A27" s="495" t="s">
        <v>353</v>
      </c>
      <c r="B27" s="506" t="s">
        <v>217</v>
      </c>
      <c r="C27" s="496" t="s">
        <v>89</v>
      </c>
      <c r="D27" s="496" t="s">
        <v>351</v>
      </c>
      <c r="E27" s="496" t="s">
        <v>507</v>
      </c>
      <c r="F27" s="497">
        <f>F28+F29+F30</f>
        <v>59000</v>
      </c>
      <c r="G27" s="497">
        <f t="shared" ref="G27:H27" si="4">G28+G29+G30</f>
        <v>7500</v>
      </c>
      <c r="H27" s="497">
        <f t="shared" si="4"/>
        <v>7500</v>
      </c>
    </row>
    <row r="28" spans="1:8" ht="31.5">
      <c r="A28" s="263" t="s">
        <v>314</v>
      </c>
      <c r="B28" s="506" t="s">
        <v>217</v>
      </c>
      <c r="C28" s="496" t="s">
        <v>89</v>
      </c>
      <c r="D28" s="496" t="s">
        <v>351</v>
      </c>
      <c r="E28" s="496" t="s">
        <v>571</v>
      </c>
      <c r="F28" s="497">
        <v>50000</v>
      </c>
      <c r="G28" s="497">
        <v>0</v>
      </c>
      <c r="H28" s="497">
        <v>0</v>
      </c>
    </row>
    <row r="29" spans="1:8">
      <c r="A29" s="228" t="s">
        <v>572</v>
      </c>
      <c r="B29" s="506" t="s">
        <v>217</v>
      </c>
      <c r="C29" s="496" t="s">
        <v>89</v>
      </c>
      <c r="D29" s="496" t="s">
        <v>351</v>
      </c>
      <c r="E29" s="496" t="s">
        <v>509</v>
      </c>
      <c r="F29" s="497">
        <v>6000</v>
      </c>
      <c r="G29" s="497">
        <v>6000</v>
      </c>
      <c r="H29" s="497">
        <v>6000</v>
      </c>
    </row>
    <row r="30" spans="1:8">
      <c r="A30" s="228" t="s">
        <v>263</v>
      </c>
      <c r="B30" s="506" t="s">
        <v>217</v>
      </c>
      <c r="C30" s="496" t="s">
        <v>89</v>
      </c>
      <c r="D30" s="496" t="s">
        <v>351</v>
      </c>
      <c r="E30" s="496" t="s">
        <v>510</v>
      </c>
      <c r="F30" s="497">
        <v>3000</v>
      </c>
      <c r="G30" s="497">
        <v>1500</v>
      </c>
      <c r="H30" s="497">
        <v>1500</v>
      </c>
    </row>
    <row r="31" spans="1:8" ht="47.25">
      <c r="A31" s="264" t="s">
        <v>90</v>
      </c>
      <c r="B31" s="493" t="s">
        <v>217</v>
      </c>
      <c r="C31" s="500" t="s">
        <v>91</v>
      </c>
      <c r="D31" s="500"/>
      <c r="E31" s="500"/>
      <c r="F31" s="501">
        <f>F32+F34</f>
        <v>644249.92000000004</v>
      </c>
      <c r="G31" s="501">
        <f t="shared" ref="G31:H31" si="5">G32+G34</f>
        <v>717687.42</v>
      </c>
      <c r="H31" s="501">
        <f t="shared" si="5"/>
        <v>717687.42</v>
      </c>
    </row>
    <row r="32" spans="1:8">
      <c r="A32" s="309" t="s">
        <v>443</v>
      </c>
      <c r="B32" s="506" t="s">
        <v>217</v>
      </c>
      <c r="C32" s="502" t="s">
        <v>91</v>
      </c>
      <c r="D32" s="502" t="s">
        <v>447</v>
      </c>
      <c r="E32" s="502" t="s">
        <v>444</v>
      </c>
      <c r="F32" s="503">
        <f>F33</f>
        <v>17187.419999999998</v>
      </c>
      <c r="G32" s="503">
        <f t="shared" ref="G32:H32" si="6">G33</f>
        <v>17187.419999999998</v>
      </c>
      <c r="H32" s="503">
        <f t="shared" si="6"/>
        <v>17187.419999999998</v>
      </c>
    </row>
    <row r="33" spans="1:8">
      <c r="A33" s="309" t="s">
        <v>23</v>
      </c>
      <c r="B33" s="506" t="s">
        <v>217</v>
      </c>
      <c r="C33" s="502" t="s">
        <v>91</v>
      </c>
      <c r="D33" s="502" t="s">
        <v>447</v>
      </c>
      <c r="E33" s="502" t="s">
        <v>511</v>
      </c>
      <c r="F33" s="503">
        <v>17187.419999999998</v>
      </c>
      <c r="G33" s="503">
        <v>17187.419999999998</v>
      </c>
      <c r="H33" s="503">
        <v>17187.419999999998</v>
      </c>
    </row>
    <row r="34" spans="1:8">
      <c r="A34" s="309" t="s">
        <v>443</v>
      </c>
      <c r="B34" s="506" t="s">
        <v>217</v>
      </c>
      <c r="C34" s="502" t="s">
        <v>91</v>
      </c>
      <c r="D34" s="502" t="s">
        <v>447</v>
      </c>
      <c r="E34" s="502" t="s">
        <v>444</v>
      </c>
      <c r="F34" s="503">
        <f>F35</f>
        <v>627062.5</v>
      </c>
      <c r="G34" s="503">
        <f t="shared" ref="G34:H34" si="7">G35</f>
        <v>700500</v>
      </c>
      <c r="H34" s="503">
        <f t="shared" si="7"/>
        <v>700500</v>
      </c>
    </row>
    <row r="35" spans="1:8">
      <c r="A35" s="309" t="s">
        <v>23</v>
      </c>
      <c r="B35" s="506" t="s">
        <v>217</v>
      </c>
      <c r="C35" s="502" t="s">
        <v>91</v>
      </c>
      <c r="D35" s="502" t="s">
        <v>447</v>
      </c>
      <c r="E35" s="502" t="s">
        <v>511</v>
      </c>
      <c r="F35" s="503">
        <v>627062.5</v>
      </c>
      <c r="G35" s="503">
        <v>700500</v>
      </c>
      <c r="H35" s="503">
        <v>700500</v>
      </c>
    </row>
    <row r="36" spans="1:8">
      <c r="A36" s="456" t="s">
        <v>92</v>
      </c>
      <c r="B36" s="493" t="s">
        <v>217</v>
      </c>
      <c r="C36" s="488" t="s">
        <v>93</v>
      </c>
      <c r="D36" s="488"/>
      <c r="E36" s="488"/>
      <c r="F36" s="490">
        <f>F38</f>
        <v>3000</v>
      </c>
      <c r="G36" s="490">
        <f t="shared" ref="G36:H36" si="8">G38</f>
        <v>3000</v>
      </c>
      <c r="H36" s="490">
        <f t="shared" si="8"/>
        <v>3000</v>
      </c>
    </row>
    <row r="37" spans="1:8" ht="31.5">
      <c r="A37" s="487" t="s">
        <v>574</v>
      </c>
      <c r="B37" s="493" t="s">
        <v>217</v>
      </c>
      <c r="C37" s="488" t="s">
        <v>93</v>
      </c>
      <c r="D37" s="488" t="s">
        <v>573</v>
      </c>
      <c r="E37" s="485" t="s">
        <v>354</v>
      </c>
      <c r="F37" s="486">
        <f>F38</f>
        <v>3000</v>
      </c>
      <c r="G37" s="486">
        <f t="shared" ref="G37:H37" si="9">G38</f>
        <v>3000</v>
      </c>
      <c r="H37" s="486">
        <f t="shared" si="9"/>
        <v>3000</v>
      </c>
    </row>
    <row r="38" spans="1:8">
      <c r="A38" s="199" t="s">
        <v>130</v>
      </c>
      <c r="B38" s="506" t="s">
        <v>217</v>
      </c>
      <c r="C38" s="485" t="s">
        <v>93</v>
      </c>
      <c r="D38" s="485" t="s">
        <v>450</v>
      </c>
      <c r="E38" s="485" t="s">
        <v>512</v>
      </c>
      <c r="F38" s="486">
        <v>3000</v>
      </c>
      <c r="G38" s="486">
        <v>3000</v>
      </c>
      <c r="H38" s="486">
        <v>3000</v>
      </c>
    </row>
    <row r="39" spans="1:8">
      <c r="A39" s="456" t="s">
        <v>224</v>
      </c>
      <c r="B39" s="493" t="s">
        <v>217</v>
      </c>
      <c r="C39" s="488" t="s">
        <v>221</v>
      </c>
      <c r="D39" s="488"/>
      <c r="E39" s="488"/>
      <c r="F39" s="490">
        <f>F40+F42</f>
        <v>100700</v>
      </c>
      <c r="G39" s="490">
        <f t="shared" ref="G39:H39" si="10">G40+G42</f>
        <v>700</v>
      </c>
      <c r="H39" s="490">
        <f t="shared" si="10"/>
        <v>700</v>
      </c>
    </row>
    <row r="40" spans="1:8" ht="31.5">
      <c r="A40" s="199" t="s">
        <v>504</v>
      </c>
      <c r="B40" s="506" t="s">
        <v>217</v>
      </c>
      <c r="C40" s="485" t="s">
        <v>221</v>
      </c>
      <c r="D40" s="485" t="s">
        <v>686</v>
      </c>
      <c r="E40" s="485" t="s">
        <v>341</v>
      </c>
      <c r="F40" s="486">
        <v>700</v>
      </c>
      <c r="G40" s="486">
        <v>700</v>
      </c>
      <c r="H40" s="486">
        <v>700</v>
      </c>
    </row>
    <row r="41" spans="1:8">
      <c r="A41" s="309" t="s">
        <v>575</v>
      </c>
      <c r="B41" s="506" t="s">
        <v>217</v>
      </c>
      <c r="C41" s="485" t="s">
        <v>221</v>
      </c>
      <c r="D41" s="485" t="s">
        <v>686</v>
      </c>
      <c r="E41" s="485" t="s">
        <v>506</v>
      </c>
      <c r="F41" s="486">
        <v>700</v>
      </c>
      <c r="G41" s="486">
        <v>700</v>
      </c>
      <c r="H41" s="486">
        <v>700</v>
      </c>
    </row>
    <row r="42" spans="1:8" ht="31.5">
      <c r="A42" s="199" t="s">
        <v>504</v>
      </c>
      <c r="B42" s="506" t="s">
        <v>217</v>
      </c>
      <c r="C42" s="485" t="s">
        <v>221</v>
      </c>
      <c r="D42" s="485" t="s">
        <v>476</v>
      </c>
      <c r="E42" s="485" t="s">
        <v>341</v>
      </c>
      <c r="F42" s="486">
        <f>F43</f>
        <v>100000</v>
      </c>
      <c r="G42" s="486">
        <f t="shared" ref="G42:H42" si="11">G43</f>
        <v>0</v>
      </c>
      <c r="H42" s="486">
        <f t="shared" si="11"/>
        <v>0</v>
      </c>
    </row>
    <row r="43" spans="1:8">
      <c r="A43" s="309" t="s">
        <v>575</v>
      </c>
      <c r="B43" s="506" t="s">
        <v>217</v>
      </c>
      <c r="C43" s="485" t="s">
        <v>221</v>
      </c>
      <c r="D43" s="485" t="s">
        <v>476</v>
      </c>
      <c r="E43" s="485" t="s">
        <v>506</v>
      </c>
      <c r="F43" s="486">
        <v>100000</v>
      </c>
      <c r="G43" s="486">
        <v>0</v>
      </c>
      <c r="H43" s="486">
        <v>0</v>
      </c>
    </row>
    <row r="44" spans="1:8">
      <c r="A44" s="262" t="s">
        <v>147</v>
      </c>
      <c r="B44" s="493" t="s">
        <v>217</v>
      </c>
      <c r="C44" s="500" t="s">
        <v>146</v>
      </c>
      <c r="D44" s="500"/>
      <c r="E44" s="500"/>
      <c r="F44" s="501">
        <f>F45</f>
        <v>126100</v>
      </c>
      <c r="G44" s="501">
        <f t="shared" ref="G44:H44" si="12">G45</f>
        <v>138800</v>
      </c>
      <c r="H44" s="501">
        <f t="shared" si="12"/>
        <v>144500</v>
      </c>
    </row>
    <row r="45" spans="1:8" ht="63">
      <c r="A45" s="264" t="s">
        <v>684</v>
      </c>
      <c r="B45" s="493" t="s">
        <v>217</v>
      </c>
      <c r="C45" s="500" t="s">
        <v>146</v>
      </c>
      <c r="D45" s="500" t="s">
        <v>691</v>
      </c>
      <c r="E45" s="500"/>
      <c r="F45" s="501">
        <f>F46+F50</f>
        <v>126100</v>
      </c>
      <c r="G45" s="501">
        <f t="shared" ref="G45:H45" si="13">G46+G50</f>
        <v>138800</v>
      </c>
      <c r="H45" s="501">
        <f t="shared" si="13"/>
        <v>144500</v>
      </c>
    </row>
    <row r="46" spans="1:8" ht="31.5">
      <c r="A46" s="443" t="s">
        <v>576</v>
      </c>
      <c r="B46" s="506" t="s">
        <v>217</v>
      </c>
      <c r="C46" s="485" t="s">
        <v>146</v>
      </c>
      <c r="D46" s="485" t="s">
        <v>652</v>
      </c>
      <c r="E46" s="485" t="s">
        <v>499</v>
      </c>
      <c r="F46" s="486">
        <f>F47+F48+F49</f>
        <v>119210</v>
      </c>
      <c r="G46" s="486">
        <f t="shared" ref="G46:H46" si="14">G47+G48+G49</f>
        <v>126201.92</v>
      </c>
      <c r="H46" s="486">
        <f t="shared" si="14"/>
        <v>131901.56</v>
      </c>
    </row>
    <row r="47" spans="1:8" ht="31.5">
      <c r="A47" s="309" t="s">
        <v>500</v>
      </c>
      <c r="B47" s="506" t="s">
        <v>217</v>
      </c>
      <c r="C47" s="485" t="s">
        <v>146</v>
      </c>
      <c r="D47" s="485" t="s">
        <v>652</v>
      </c>
      <c r="E47" s="485" t="s">
        <v>501</v>
      </c>
      <c r="F47" s="486">
        <v>91710</v>
      </c>
      <c r="G47" s="486">
        <v>96929.279999999999</v>
      </c>
      <c r="H47" s="486">
        <v>101306.88</v>
      </c>
    </row>
    <row r="48" spans="1:8" ht="47.25">
      <c r="A48" s="309" t="s">
        <v>124</v>
      </c>
      <c r="B48" s="506" t="s">
        <v>217</v>
      </c>
      <c r="C48" s="485" t="s">
        <v>146</v>
      </c>
      <c r="D48" s="485" t="s">
        <v>652</v>
      </c>
      <c r="E48" s="485" t="s">
        <v>502</v>
      </c>
      <c r="F48" s="486">
        <v>0</v>
      </c>
      <c r="G48" s="486">
        <v>0</v>
      </c>
      <c r="H48" s="486">
        <v>0</v>
      </c>
    </row>
    <row r="49" spans="1:8" ht="63">
      <c r="A49" s="309" t="s">
        <v>262</v>
      </c>
      <c r="B49" s="506" t="s">
        <v>217</v>
      </c>
      <c r="C49" s="485" t="s">
        <v>146</v>
      </c>
      <c r="D49" s="485" t="s">
        <v>652</v>
      </c>
      <c r="E49" s="485" t="s">
        <v>503</v>
      </c>
      <c r="F49" s="486">
        <v>27500</v>
      </c>
      <c r="G49" s="486">
        <v>29272.639999999999</v>
      </c>
      <c r="H49" s="486">
        <v>30594.68</v>
      </c>
    </row>
    <row r="50" spans="1:8" ht="31.5">
      <c r="A50" s="199" t="s">
        <v>504</v>
      </c>
      <c r="B50" s="506" t="s">
        <v>217</v>
      </c>
      <c r="C50" s="485" t="s">
        <v>146</v>
      </c>
      <c r="D50" s="485" t="s">
        <v>652</v>
      </c>
      <c r="E50" s="485" t="s">
        <v>341</v>
      </c>
      <c r="F50" s="486">
        <f>F51</f>
        <v>6890</v>
      </c>
      <c r="G50" s="486">
        <f t="shared" ref="G50:H50" si="15">G51</f>
        <v>12598.08</v>
      </c>
      <c r="H50" s="486">
        <f t="shared" si="15"/>
        <v>12598.44</v>
      </c>
    </row>
    <row r="51" spans="1:8">
      <c r="A51" s="309" t="s">
        <v>315</v>
      </c>
      <c r="B51" s="506" t="s">
        <v>217</v>
      </c>
      <c r="C51" s="485" t="s">
        <v>146</v>
      </c>
      <c r="D51" s="485" t="s">
        <v>652</v>
      </c>
      <c r="E51" s="485" t="s">
        <v>506</v>
      </c>
      <c r="F51" s="486">
        <v>6890</v>
      </c>
      <c r="G51" s="486">
        <v>12598.08</v>
      </c>
      <c r="H51" s="486">
        <v>12598.44</v>
      </c>
    </row>
    <row r="52" spans="1:8" ht="31.5">
      <c r="A52" s="262" t="s">
        <v>94</v>
      </c>
      <c r="B52" s="493" t="s">
        <v>217</v>
      </c>
      <c r="C52" s="488" t="s">
        <v>95</v>
      </c>
      <c r="D52" s="485"/>
      <c r="E52" s="485"/>
      <c r="F52" s="490" t="e">
        <f>F53+F59</f>
        <v>#REF!</v>
      </c>
      <c r="G52" s="490">
        <f>G53+G59</f>
        <v>36000</v>
      </c>
      <c r="H52" s="490">
        <f>H53+H59</f>
        <v>31000</v>
      </c>
    </row>
    <row r="53" spans="1:8" ht="31.5">
      <c r="A53" s="484" t="s">
        <v>355</v>
      </c>
      <c r="B53" s="493" t="s">
        <v>217</v>
      </c>
      <c r="C53" s="488" t="s">
        <v>97</v>
      </c>
      <c r="D53" s="488" t="s">
        <v>513</v>
      </c>
      <c r="E53" s="488"/>
      <c r="F53" s="490" t="e">
        <f>#REF!+F54+#REF!</f>
        <v>#REF!</v>
      </c>
      <c r="G53" s="490">
        <f>G54</f>
        <v>1000</v>
      </c>
      <c r="H53" s="490">
        <f>H54</f>
        <v>1000</v>
      </c>
    </row>
    <row r="54" spans="1:8" ht="31.5">
      <c r="A54" s="533" t="s">
        <v>357</v>
      </c>
      <c r="B54" s="534" t="s">
        <v>217</v>
      </c>
      <c r="C54" s="535" t="s">
        <v>97</v>
      </c>
      <c r="D54" s="535" t="s">
        <v>358</v>
      </c>
      <c r="E54" s="535"/>
      <c r="F54" s="536">
        <f>F57</f>
        <v>2000</v>
      </c>
      <c r="G54" s="536">
        <f t="shared" ref="G54:H54" si="16">G57</f>
        <v>1000</v>
      </c>
      <c r="H54" s="536">
        <f t="shared" si="16"/>
        <v>1000</v>
      </c>
    </row>
    <row r="55" spans="1:8" ht="31.5">
      <c r="A55" s="537" t="s">
        <v>577</v>
      </c>
      <c r="B55" s="538" t="s">
        <v>217</v>
      </c>
      <c r="C55" s="539" t="s">
        <v>97</v>
      </c>
      <c r="D55" s="539" t="s">
        <v>514</v>
      </c>
      <c r="E55" s="539"/>
      <c r="F55" s="540">
        <f>F57</f>
        <v>2000</v>
      </c>
      <c r="G55" s="540">
        <f t="shared" ref="G55:H55" si="17">G57</f>
        <v>1000</v>
      </c>
      <c r="H55" s="540">
        <f t="shared" si="17"/>
        <v>1000</v>
      </c>
    </row>
    <row r="56" spans="1:8" ht="63">
      <c r="A56" s="294" t="s">
        <v>463</v>
      </c>
      <c r="B56" s="538" t="s">
        <v>217</v>
      </c>
      <c r="C56" s="539" t="s">
        <v>97</v>
      </c>
      <c r="D56" s="539" t="s">
        <v>360</v>
      </c>
      <c r="E56" s="539"/>
      <c r="F56" s="540">
        <f>F57</f>
        <v>2000</v>
      </c>
      <c r="G56" s="540">
        <f t="shared" ref="G56:H57" si="18">G57</f>
        <v>1000</v>
      </c>
      <c r="H56" s="540">
        <f t="shared" si="18"/>
        <v>1000</v>
      </c>
    </row>
    <row r="57" spans="1:8" ht="31.5">
      <c r="A57" s="541" t="s">
        <v>352</v>
      </c>
      <c r="B57" s="538" t="s">
        <v>217</v>
      </c>
      <c r="C57" s="539" t="s">
        <v>97</v>
      </c>
      <c r="D57" s="539" t="s">
        <v>360</v>
      </c>
      <c r="E57" s="539" t="s">
        <v>341</v>
      </c>
      <c r="F57" s="540">
        <f>F58</f>
        <v>2000</v>
      </c>
      <c r="G57" s="540">
        <f t="shared" si="18"/>
        <v>1000</v>
      </c>
      <c r="H57" s="540">
        <f t="shared" si="18"/>
        <v>1000</v>
      </c>
    </row>
    <row r="58" spans="1:8">
      <c r="A58" s="541" t="s">
        <v>315</v>
      </c>
      <c r="B58" s="538" t="s">
        <v>217</v>
      </c>
      <c r="C58" s="539" t="s">
        <v>97</v>
      </c>
      <c r="D58" s="539" t="s">
        <v>360</v>
      </c>
      <c r="E58" s="539" t="s">
        <v>506</v>
      </c>
      <c r="F58" s="540">
        <v>2000</v>
      </c>
      <c r="G58" s="540">
        <v>1000</v>
      </c>
      <c r="H58" s="540">
        <v>1000</v>
      </c>
    </row>
    <row r="59" spans="1:8" ht="31.5">
      <c r="A59" s="484" t="s">
        <v>355</v>
      </c>
      <c r="B59" s="493" t="s">
        <v>217</v>
      </c>
      <c r="C59" s="488" t="s">
        <v>99</v>
      </c>
      <c r="D59" s="488" t="s">
        <v>513</v>
      </c>
      <c r="E59" s="488"/>
      <c r="F59" s="490">
        <f>F60</f>
        <v>23600</v>
      </c>
      <c r="G59" s="490">
        <f>G60+G74</f>
        <v>35000</v>
      </c>
      <c r="H59" s="490">
        <f>H60+H74</f>
        <v>30000</v>
      </c>
    </row>
    <row r="60" spans="1:8" ht="31.5">
      <c r="A60" s="28" t="s">
        <v>361</v>
      </c>
      <c r="B60" s="493" t="s">
        <v>217</v>
      </c>
      <c r="C60" s="488" t="s">
        <v>99</v>
      </c>
      <c r="D60" s="488" t="s">
        <v>362</v>
      </c>
      <c r="E60" s="488"/>
      <c r="F60" s="490">
        <f>F61+F67</f>
        <v>23600</v>
      </c>
      <c r="G60" s="490">
        <f>G67</f>
        <v>15000</v>
      </c>
      <c r="H60" s="490">
        <f>H67</f>
        <v>10000</v>
      </c>
    </row>
    <row r="61" spans="1:8" ht="31.5" hidden="1">
      <c r="A61" s="309" t="s">
        <v>515</v>
      </c>
      <c r="B61" s="493" t="s">
        <v>217</v>
      </c>
      <c r="C61" s="485" t="s">
        <v>99</v>
      </c>
      <c r="D61" s="485" t="s">
        <v>516</v>
      </c>
      <c r="E61" s="485"/>
      <c r="F61" s="486">
        <f>F62+F65</f>
        <v>0</v>
      </c>
      <c r="G61" s="486">
        <f t="shared" ref="G61:H61" si="19">G62+G65</f>
        <v>0</v>
      </c>
      <c r="H61" s="486">
        <f t="shared" si="19"/>
        <v>0</v>
      </c>
    </row>
    <row r="62" spans="1:8" ht="31.5" hidden="1">
      <c r="A62" s="199" t="s">
        <v>517</v>
      </c>
      <c r="B62" s="493" t="s">
        <v>217</v>
      </c>
      <c r="C62" s="485" t="s">
        <v>99</v>
      </c>
      <c r="D62" s="485" t="s">
        <v>518</v>
      </c>
      <c r="E62" s="485" t="s">
        <v>339</v>
      </c>
      <c r="F62" s="486">
        <f>F63+F64</f>
        <v>0</v>
      </c>
      <c r="G62" s="486">
        <f t="shared" ref="G62:H62" si="20">G63+G64</f>
        <v>0</v>
      </c>
      <c r="H62" s="486">
        <f t="shared" si="20"/>
        <v>0</v>
      </c>
    </row>
    <row r="63" spans="1:8" hidden="1">
      <c r="A63" s="309" t="s">
        <v>519</v>
      </c>
      <c r="B63" s="493" t="s">
        <v>217</v>
      </c>
      <c r="C63" s="485" t="s">
        <v>99</v>
      </c>
      <c r="D63" s="485" t="s">
        <v>518</v>
      </c>
      <c r="E63" s="485" t="s">
        <v>520</v>
      </c>
      <c r="F63" s="486"/>
      <c r="G63" s="486"/>
      <c r="H63" s="486"/>
    </row>
    <row r="64" spans="1:8" ht="63" hidden="1">
      <c r="A64" s="309" t="s">
        <v>521</v>
      </c>
      <c r="B64" s="493" t="s">
        <v>217</v>
      </c>
      <c r="C64" s="485" t="s">
        <v>99</v>
      </c>
      <c r="D64" s="485" t="s">
        <v>518</v>
      </c>
      <c r="E64" s="485" t="s">
        <v>522</v>
      </c>
      <c r="F64" s="486"/>
      <c r="G64" s="486"/>
      <c r="H64" s="486"/>
    </row>
    <row r="65" spans="1:8" ht="31.5" hidden="1">
      <c r="A65" s="199" t="s">
        <v>352</v>
      </c>
      <c r="B65" s="493" t="s">
        <v>217</v>
      </c>
      <c r="C65" s="485" t="s">
        <v>99</v>
      </c>
      <c r="D65" s="485" t="s">
        <v>523</v>
      </c>
      <c r="E65" s="485" t="s">
        <v>341</v>
      </c>
      <c r="F65" s="486">
        <f>F66</f>
        <v>0</v>
      </c>
      <c r="G65" s="486">
        <f t="shared" ref="G65:H65" si="21">G66</f>
        <v>0</v>
      </c>
      <c r="H65" s="486">
        <f t="shared" si="21"/>
        <v>0</v>
      </c>
    </row>
    <row r="66" spans="1:8" ht="31.5" hidden="1">
      <c r="A66" s="309" t="s">
        <v>505</v>
      </c>
      <c r="B66" s="493" t="s">
        <v>217</v>
      </c>
      <c r="C66" s="485" t="s">
        <v>99</v>
      </c>
      <c r="D66" s="485" t="s">
        <v>523</v>
      </c>
      <c r="E66" s="485" t="s">
        <v>506</v>
      </c>
      <c r="F66" s="486"/>
      <c r="G66" s="486"/>
      <c r="H66" s="486"/>
    </row>
    <row r="67" spans="1:8" ht="47.25">
      <c r="A67" s="394" t="s">
        <v>524</v>
      </c>
      <c r="B67" s="506" t="s">
        <v>217</v>
      </c>
      <c r="C67" s="485" t="s">
        <v>99</v>
      </c>
      <c r="D67" s="485" t="s">
        <v>525</v>
      </c>
      <c r="E67" s="485"/>
      <c r="F67" s="486">
        <f>F69</f>
        <v>23600</v>
      </c>
      <c r="G67" s="486">
        <f t="shared" ref="G67:H67" si="22">G69</f>
        <v>15000</v>
      </c>
      <c r="H67" s="486">
        <f t="shared" si="22"/>
        <v>10000</v>
      </c>
    </row>
    <row r="68" spans="1:8" ht="63">
      <c r="A68" s="294" t="s">
        <v>463</v>
      </c>
      <c r="B68" s="506" t="s">
        <v>217</v>
      </c>
      <c r="C68" s="485" t="s">
        <v>99</v>
      </c>
      <c r="D68" s="485" t="s">
        <v>368</v>
      </c>
      <c r="E68" s="485"/>
      <c r="F68" s="486">
        <f>F69</f>
        <v>23600</v>
      </c>
      <c r="G68" s="486">
        <f t="shared" ref="G68:H69" si="23">G69</f>
        <v>15000</v>
      </c>
      <c r="H68" s="486">
        <f t="shared" si="23"/>
        <v>10000</v>
      </c>
    </row>
    <row r="69" spans="1:8" ht="31.5">
      <c r="A69" s="199" t="s">
        <v>352</v>
      </c>
      <c r="B69" s="506" t="s">
        <v>217</v>
      </c>
      <c r="C69" s="485" t="s">
        <v>99</v>
      </c>
      <c r="D69" s="485" t="s">
        <v>368</v>
      </c>
      <c r="E69" s="485" t="s">
        <v>341</v>
      </c>
      <c r="F69" s="486">
        <f>F70</f>
        <v>23600</v>
      </c>
      <c r="G69" s="486">
        <f t="shared" si="23"/>
        <v>15000</v>
      </c>
      <c r="H69" s="486">
        <f t="shared" si="23"/>
        <v>10000</v>
      </c>
    </row>
    <row r="70" spans="1:8">
      <c r="A70" s="309" t="s">
        <v>315</v>
      </c>
      <c r="B70" s="506" t="s">
        <v>217</v>
      </c>
      <c r="C70" s="485" t="s">
        <v>99</v>
      </c>
      <c r="D70" s="485" t="s">
        <v>368</v>
      </c>
      <c r="E70" s="485" t="s">
        <v>506</v>
      </c>
      <c r="F70" s="486">
        <v>23600</v>
      </c>
      <c r="G70" s="486">
        <v>15000</v>
      </c>
      <c r="H70" s="486">
        <v>10000</v>
      </c>
    </row>
    <row r="71" spans="1:8" ht="31.5" hidden="1">
      <c r="A71" s="28" t="s">
        <v>526</v>
      </c>
      <c r="B71" s="493" t="s">
        <v>217</v>
      </c>
      <c r="C71" s="488" t="s">
        <v>373</v>
      </c>
      <c r="D71" s="488" t="s">
        <v>370</v>
      </c>
      <c r="E71" s="488"/>
      <c r="F71" s="490">
        <f>F79</f>
        <v>294885.67000000004</v>
      </c>
      <c r="G71" s="490">
        <f t="shared" ref="G71:H71" si="24">G79</f>
        <v>309700</v>
      </c>
      <c r="H71" s="490">
        <f t="shared" si="24"/>
        <v>329590</v>
      </c>
    </row>
    <row r="72" spans="1:8" ht="63" hidden="1">
      <c r="A72" s="394" t="s">
        <v>527</v>
      </c>
      <c r="B72" s="493" t="s">
        <v>217</v>
      </c>
      <c r="C72" s="485" t="s">
        <v>373</v>
      </c>
      <c r="D72" s="485" t="s">
        <v>528</v>
      </c>
      <c r="E72" s="485"/>
      <c r="F72" s="486">
        <f>F79</f>
        <v>294885.67000000004</v>
      </c>
      <c r="G72" s="486">
        <f t="shared" ref="G72:H72" si="25">G79</f>
        <v>309700</v>
      </c>
      <c r="H72" s="486">
        <f t="shared" si="25"/>
        <v>329590</v>
      </c>
    </row>
    <row r="73" spans="1:8" ht="63" hidden="1">
      <c r="A73" s="294" t="s">
        <v>359</v>
      </c>
      <c r="B73" s="493" t="s">
        <v>217</v>
      </c>
      <c r="C73" s="485" t="s">
        <v>373</v>
      </c>
      <c r="D73" s="485" t="s">
        <v>371</v>
      </c>
      <c r="E73" s="485"/>
      <c r="F73" s="486">
        <f>F79</f>
        <v>294885.67000000004</v>
      </c>
      <c r="G73" s="486"/>
      <c r="H73" s="486"/>
    </row>
    <row r="74" spans="1:8" ht="47.25">
      <c r="A74" s="462" t="s">
        <v>457</v>
      </c>
      <c r="B74" s="493" t="s">
        <v>217</v>
      </c>
      <c r="C74" s="488" t="s">
        <v>99</v>
      </c>
      <c r="D74" s="488" t="s">
        <v>456</v>
      </c>
      <c r="E74" s="488"/>
      <c r="F74" s="490">
        <f>F77</f>
        <v>4000</v>
      </c>
      <c r="G74" s="490">
        <f t="shared" ref="G74:H74" si="26">G77</f>
        <v>20000</v>
      </c>
      <c r="H74" s="490">
        <f t="shared" si="26"/>
        <v>20000</v>
      </c>
    </row>
    <row r="75" spans="1:8" ht="47.25">
      <c r="A75" s="452" t="s">
        <v>687</v>
      </c>
      <c r="B75" s="506" t="s">
        <v>217</v>
      </c>
      <c r="C75" s="485" t="s">
        <v>99</v>
      </c>
      <c r="D75" s="485" t="s">
        <v>578</v>
      </c>
      <c r="E75" s="485"/>
      <c r="F75" s="486">
        <f>F77</f>
        <v>4000</v>
      </c>
      <c r="G75" s="486">
        <f t="shared" ref="G75:H75" si="27">G77</f>
        <v>20000</v>
      </c>
      <c r="H75" s="486">
        <f t="shared" si="27"/>
        <v>20000</v>
      </c>
    </row>
    <row r="76" spans="1:8" ht="63">
      <c r="A76" s="294" t="s">
        <v>463</v>
      </c>
      <c r="B76" s="506" t="s">
        <v>217</v>
      </c>
      <c r="C76" s="485" t="s">
        <v>99</v>
      </c>
      <c r="D76" s="485" t="s">
        <v>458</v>
      </c>
      <c r="E76" s="485"/>
      <c r="F76" s="486">
        <f>F77</f>
        <v>4000</v>
      </c>
      <c r="G76" s="486">
        <f t="shared" ref="G76:H77" si="28">G77</f>
        <v>20000</v>
      </c>
      <c r="H76" s="486">
        <f t="shared" si="28"/>
        <v>20000</v>
      </c>
    </row>
    <row r="77" spans="1:8" ht="31.5">
      <c r="A77" s="199" t="s">
        <v>352</v>
      </c>
      <c r="B77" s="506" t="s">
        <v>217</v>
      </c>
      <c r="C77" s="485" t="s">
        <v>99</v>
      </c>
      <c r="D77" s="485" t="s">
        <v>458</v>
      </c>
      <c r="E77" s="485" t="s">
        <v>341</v>
      </c>
      <c r="F77" s="486">
        <f>F78</f>
        <v>4000</v>
      </c>
      <c r="G77" s="486">
        <f t="shared" si="28"/>
        <v>20000</v>
      </c>
      <c r="H77" s="486">
        <f t="shared" si="28"/>
        <v>20000</v>
      </c>
    </row>
    <row r="78" spans="1:8">
      <c r="A78" s="309" t="s">
        <v>315</v>
      </c>
      <c r="B78" s="506" t="s">
        <v>217</v>
      </c>
      <c r="C78" s="485" t="s">
        <v>99</v>
      </c>
      <c r="D78" s="485" t="s">
        <v>458</v>
      </c>
      <c r="E78" s="485" t="s">
        <v>506</v>
      </c>
      <c r="F78" s="486">
        <v>4000</v>
      </c>
      <c r="G78" s="486">
        <v>20000</v>
      </c>
      <c r="H78" s="486">
        <v>20000</v>
      </c>
    </row>
    <row r="79" spans="1:8">
      <c r="A79" s="262" t="s">
        <v>100</v>
      </c>
      <c r="B79" s="493" t="s">
        <v>217</v>
      </c>
      <c r="C79" s="488" t="s">
        <v>101</v>
      </c>
      <c r="D79" s="485"/>
      <c r="E79" s="485"/>
      <c r="F79" s="490">
        <f>F80+F110</f>
        <v>294885.67000000004</v>
      </c>
      <c r="G79" s="490">
        <f t="shared" ref="G79:H79" si="29">G80+G110</f>
        <v>309700</v>
      </c>
      <c r="H79" s="490">
        <f t="shared" si="29"/>
        <v>329590</v>
      </c>
    </row>
    <row r="80" spans="1:8">
      <c r="A80" s="262" t="s">
        <v>688</v>
      </c>
      <c r="B80" s="493" t="s">
        <v>217</v>
      </c>
      <c r="C80" s="488" t="s">
        <v>103</v>
      </c>
      <c r="D80" s="485"/>
      <c r="E80" s="485"/>
      <c r="F80" s="490">
        <f>F81</f>
        <v>293885.67000000004</v>
      </c>
      <c r="G80" s="490">
        <f>G81+G104</f>
        <v>309700</v>
      </c>
      <c r="H80" s="490">
        <f>H81+H104</f>
        <v>329590</v>
      </c>
    </row>
    <row r="81" spans="1:8" ht="31.5">
      <c r="A81" s="28" t="s">
        <v>689</v>
      </c>
      <c r="B81" s="493" t="s">
        <v>217</v>
      </c>
      <c r="C81" s="488" t="s">
        <v>103</v>
      </c>
      <c r="D81" s="488" t="s">
        <v>375</v>
      </c>
      <c r="E81" s="488"/>
      <c r="F81" s="490">
        <f>F82</f>
        <v>293885.67000000004</v>
      </c>
      <c r="G81" s="490">
        <f>G82</f>
        <v>308700</v>
      </c>
      <c r="H81" s="490">
        <f t="shared" ref="H81" si="30">H82</f>
        <v>328590</v>
      </c>
    </row>
    <row r="82" spans="1:8" ht="31.5">
      <c r="A82" s="28" t="s">
        <v>529</v>
      </c>
      <c r="B82" s="493" t="s">
        <v>217</v>
      </c>
      <c r="C82" s="488" t="s">
        <v>103</v>
      </c>
      <c r="D82" s="488" t="s">
        <v>377</v>
      </c>
      <c r="E82" s="488"/>
      <c r="F82" s="490">
        <f>F83+F87</f>
        <v>293885.67000000004</v>
      </c>
      <c r="G82" s="490">
        <f>G83+G87+G91</f>
        <v>308700</v>
      </c>
      <c r="H82" s="490">
        <f>H83+H87+H91</f>
        <v>328590</v>
      </c>
    </row>
    <row r="83" spans="1:8" ht="31.5">
      <c r="A83" s="394" t="s">
        <v>530</v>
      </c>
      <c r="B83" s="506" t="s">
        <v>217</v>
      </c>
      <c r="C83" s="485" t="s">
        <v>103</v>
      </c>
      <c r="D83" s="485" t="s">
        <v>531</v>
      </c>
      <c r="E83" s="485"/>
      <c r="F83" s="486">
        <f>F85</f>
        <v>228885.67</v>
      </c>
      <c r="G83" s="486">
        <f t="shared" ref="G83:H83" si="31">G85</f>
        <v>308700</v>
      </c>
      <c r="H83" s="486">
        <f t="shared" si="31"/>
        <v>328590</v>
      </c>
    </row>
    <row r="84" spans="1:8" ht="63">
      <c r="A84" s="294" t="s">
        <v>463</v>
      </c>
      <c r="B84" s="506" t="s">
        <v>217</v>
      </c>
      <c r="C84" s="485" t="s">
        <v>103</v>
      </c>
      <c r="D84" s="485" t="s">
        <v>378</v>
      </c>
      <c r="E84" s="485"/>
      <c r="F84" s="486">
        <f>F85</f>
        <v>228885.67</v>
      </c>
      <c r="G84" s="486">
        <f t="shared" ref="G84:H85" si="32">G85</f>
        <v>308700</v>
      </c>
      <c r="H84" s="486">
        <f t="shared" si="32"/>
        <v>328590</v>
      </c>
    </row>
    <row r="85" spans="1:8" ht="31.5">
      <c r="A85" s="199" t="s">
        <v>352</v>
      </c>
      <c r="B85" s="506" t="s">
        <v>217</v>
      </c>
      <c r="C85" s="485" t="s">
        <v>103</v>
      </c>
      <c r="D85" s="485" t="s">
        <v>378</v>
      </c>
      <c r="E85" s="485" t="s">
        <v>341</v>
      </c>
      <c r="F85" s="486">
        <f>F86</f>
        <v>228885.67</v>
      </c>
      <c r="G85" s="486">
        <f t="shared" si="32"/>
        <v>308700</v>
      </c>
      <c r="H85" s="486">
        <f t="shared" si="32"/>
        <v>328590</v>
      </c>
    </row>
    <row r="86" spans="1:8">
      <c r="A86" s="309" t="s">
        <v>315</v>
      </c>
      <c r="B86" s="506" t="s">
        <v>217</v>
      </c>
      <c r="C86" s="485" t="s">
        <v>103</v>
      </c>
      <c r="D86" s="485" t="s">
        <v>378</v>
      </c>
      <c r="E86" s="485" t="s">
        <v>506</v>
      </c>
      <c r="F86" s="486">
        <v>228885.67</v>
      </c>
      <c r="G86" s="486">
        <v>308700</v>
      </c>
      <c r="H86" s="486">
        <v>328590</v>
      </c>
    </row>
    <row r="87" spans="1:8" ht="31.5">
      <c r="A87" s="452" t="s">
        <v>581</v>
      </c>
      <c r="B87" s="506" t="s">
        <v>217</v>
      </c>
      <c r="C87" s="485" t="s">
        <v>103</v>
      </c>
      <c r="D87" s="485" t="s">
        <v>532</v>
      </c>
      <c r="E87" s="485"/>
      <c r="F87" s="486">
        <f>F89</f>
        <v>65000</v>
      </c>
      <c r="G87" s="486">
        <f t="shared" ref="G87:H87" si="33">G89</f>
        <v>0</v>
      </c>
      <c r="H87" s="486">
        <f t="shared" si="33"/>
        <v>0</v>
      </c>
    </row>
    <row r="88" spans="1:8" ht="63">
      <c r="A88" s="294" t="s">
        <v>463</v>
      </c>
      <c r="B88" s="506" t="s">
        <v>217</v>
      </c>
      <c r="C88" s="485" t="s">
        <v>103</v>
      </c>
      <c r="D88" s="485" t="s">
        <v>380</v>
      </c>
      <c r="E88" s="485"/>
      <c r="F88" s="486">
        <f>F89</f>
        <v>65000</v>
      </c>
      <c r="G88" s="486">
        <f t="shared" ref="G88:H89" si="34">G89</f>
        <v>0</v>
      </c>
      <c r="H88" s="486">
        <f t="shared" si="34"/>
        <v>0</v>
      </c>
    </row>
    <row r="89" spans="1:8" ht="31.5">
      <c r="A89" s="199" t="s">
        <v>352</v>
      </c>
      <c r="B89" s="506" t="s">
        <v>217</v>
      </c>
      <c r="C89" s="485" t="s">
        <v>103</v>
      </c>
      <c r="D89" s="485" t="s">
        <v>380</v>
      </c>
      <c r="E89" s="485" t="s">
        <v>341</v>
      </c>
      <c r="F89" s="486">
        <f>F90</f>
        <v>65000</v>
      </c>
      <c r="G89" s="486">
        <f t="shared" si="34"/>
        <v>0</v>
      </c>
      <c r="H89" s="486">
        <f t="shared" si="34"/>
        <v>0</v>
      </c>
    </row>
    <row r="90" spans="1:8">
      <c r="A90" s="309" t="s">
        <v>315</v>
      </c>
      <c r="B90" s="506" t="s">
        <v>217</v>
      </c>
      <c r="C90" s="485" t="s">
        <v>103</v>
      </c>
      <c r="D90" s="485" t="s">
        <v>380</v>
      </c>
      <c r="E90" s="485" t="s">
        <v>506</v>
      </c>
      <c r="F90" s="486">
        <v>65000</v>
      </c>
      <c r="G90" s="486">
        <v>0</v>
      </c>
      <c r="H90" s="486">
        <v>0</v>
      </c>
    </row>
    <row r="91" spans="1:8" ht="47.25">
      <c r="A91" s="265" t="s">
        <v>582</v>
      </c>
      <c r="B91" s="506" t="s">
        <v>217</v>
      </c>
      <c r="C91" s="485" t="s">
        <v>103</v>
      </c>
      <c r="D91" s="485" t="s">
        <v>583</v>
      </c>
      <c r="E91" s="485"/>
      <c r="F91" s="486">
        <f>F93</f>
        <v>0</v>
      </c>
      <c r="G91" s="486">
        <f t="shared" ref="G91:H91" si="35">G93</f>
        <v>0</v>
      </c>
      <c r="H91" s="486">
        <f t="shared" si="35"/>
        <v>0</v>
      </c>
    </row>
    <row r="92" spans="1:8" ht="63">
      <c r="A92" s="294" t="s">
        <v>463</v>
      </c>
      <c r="B92" s="506" t="s">
        <v>217</v>
      </c>
      <c r="C92" s="485" t="s">
        <v>103</v>
      </c>
      <c r="D92" s="485" t="s">
        <v>464</v>
      </c>
      <c r="E92" s="485"/>
      <c r="F92" s="486">
        <f>F93</f>
        <v>0</v>
      </c>
      <c r="G92" s="486">
        <f t="shared" ref="G92:H93" si="36">G93</f>
        <v>0</v>
      </c>
      <c r="H92" s="486">
        <f t="shared" si="36"/>
        <v>0</v>
      </c>
    </row>
    <row r="93" spans="1:8" ht="31.5">
      <c r="A93" s="199" t="s">
        <v>352</v>
      </c>
      <c r="B93" s="506" t="s">
        <v>217</v>
      </c>
      <c r="C93" s="485" t="s">
        <v>103</v>
      </c>
      <c r="D93" s="485" t="s">
        <v>464</v>
      </c>
      <c r="E93" s="485" t="s">
        <v>341</v>
      </c>
      <c r="F93" s="486">
        <f>F94</f>
        <v>0</v>
      </c>
      <c r="G93" s="486">
        <f t="shared" si="36"/>
        <v>0</v>
      </c>
      <c r="H93" s="486">
        <f t="shared" si="36"/>
        <v>0</v>
      </c>
    </row>
    <row r="94" spans="1:8">
      <c r="A94" s="309" t="s">
        <v>315</v>
      </c>
      <c r="B94" s="506" t="s">
        <v>217</v>
      </c>
      <c r="C94" s="485" t="s">
        <v>103</v>
      </c>
      <c r="D94" s="485" t="s">
        <v>464</v>
      </c>
      <c r="E94" s="485" t="s">
        <v>506</v>
      </c>
      <c r="F94" s="486">
        <v>0</v>
      </c>
      <c r="G94" s="486">
        <v>0</v>
      </c>
      <c r="H94" s="486">
        <v>0</v>
      </c>
    </row>
    <row r="95" spans="1:8" ht="31.5" hidden="1">
      <c r="A95" s="28" t="s">
        <v>381</v>
      </c>
      <c r="B95" s="493" t="s">
        <v>217</v>
      </c>
      <c r="C95" s="488" t="s">
        <v>103</v>
      </c>
      <c r="D95" s="488" t="s">
        <v>382</v>
      </c>
      <c r="E95" s="488"/>
      <c r="F95" s="490">
        <f>F98</f>
        <v>0</v>
      </c>
      <c r="G95" s="490">
        <f t="shared" ref="G95:H95" si="37">G98</f>
        <v>0</v>
      </c>
      <c r="H95" s="490">
        <f t="shared" si="37"/>
        <v>0</v>
      </c>
    </row>
    <row r="96" spans="1:8" ht="47.25" hidden="1">
      <c r="A96" s="394" t="s">
        <v>533</v>
      </c>
      <c r="B96" s="493" t="s">
        <v>217</v>
      </c>
      <c r="C96" s="485" t="s">
        <v>103</v>
      </c>
      <c r="D96" s="485" t="s">
        <v>534</v>
      </c>
      <c r="E96" s="485"/>
      <c r="F96" s="486">
        <f>F98</f>
        <v>0</v>
      </c>
      <c r="G96" s="486">
        <f t="shared" ref="G96:H96" si="38">G98</f>
        <v>0</v>
      </c>
      <c r="H96" s="486">
        <f t="shared" si="38"/>
        <v>0</v>
      </c>
    </row>
    <row r="97" spans="1:8" ht="63" hidden="1">
      <c r="A97" s="294" t="s">
        <v>359</v>
      </c>
      <c r="B97" s="493" t="s">
        <v>217</v>
      </c>
      <c r="C97" s="485" t="s">
        <v>103</v>
      </c>
      <c r="D97" s="485" t="s">
        <v>383</v>
      </c>
      <c r="E97" s="485"/>
      <c r="F97" s="486">
        <f>F98</f>
        <v>0</v>
      </c>
      <c r="G97" s="486">
        <f t="shared" ref="G97:H98" si="39">G98</f>
        <v>0</v>
      </c>
      <c r="H97" s="486">
        <f t="shared" si="39"/>
        <v>0</v>
      </c>
    </row>
    <row r="98" spans="1:8" ht="31.5" hidden="1">
      <c r="A98" s="199" t="s">
        <v>352</v>
      </c>
      <c r="B98" s="493" t="s">
        <v>217</v>
      </c>
      <c r="C98" s="485" t="s">
        <v>103</v>
      </c>
      <c r="D98" s="485" t="s">
        <v>383</v>
      </c>
      <c r="E98" s="485" t="s">
        <v>341</v>
      </c>
      <c r="F98" s="486">
        <f>F99</f>
        <v>0</v>
      </c>
      <c r="G98" s="486">
        <f t="shared" si="39"/>
        <v>0</v>
      </c>
      <c r="H98" s="486">
        <f t="shared" si="39"/>
        <v>0</v>
      </c>
    </row>
    <row r="99" spans="1:8" ht="31.5" hidden="1">
      <c r="A99" s="309" t="s">
        <v>505</v>
      </c>
      <c r="B99" s="493" t="s">
        <v>217</v>
      </c>
      <c r="C99" s="485" t="s">
        <v>103</v>
      </c>
      <c r="D99" s="485" t="s">
        <v>383</v>
      </c>
      <c r="E99" s="485" t="s">
        <v>506</v>
      </c>
      <c r="F99" s="486"/>
      <c r="G99" s="486"/>
      <c r="H99" s="486"/>
    </row>
    <row r="100" spans="1:8" ht="31.5" hidden="1">
      <c r="A100" s="28" t="s">
        <v>535</v>
      </c>
      <c r="B100" s="493" t="s">
        <v>217</v>
      </c>
      <c r="C100" s="488" t="s">
        <v>103</v>
      </c>
      <c r="D100" s="488" t="s">
        <v>385</v>
      </c>
      <c r="E100" s="488"/>
      <c r="F100" s="490">
        <f>F103</f>
        <v>1000</v>
      </c>
      <c r="G100" s="490">
        <f t="shared" ref="G100:H100" si="40">G103</f>
        <v>0</v>
      </c>
      <c r="H100" s="490">
        <f t="shared" si="40"/>
        <v>0</v>
      </c>
    </row>
    <row r="101" spans="1:8" ht="31.5" hidden="1">
      <c r="A101" s="22" t="s">
        <v>536</v>
      </c>
      <c r="B101" s="493" t="s">
        <v>217</v>
      </c>
      <c r="C101" s="485" t="s">
        <v>103</v>
      </c>
      <c r="D101" s="485" t="s">
        <v>537</v>
      </c>
      <c r="E101" s="485"/>
      <c r="F101" s="486">
        <f>F103</f>
        <v>1000</v>
      </c>
      <c r="G101" s="486">
        <f t="shared" ref="G101:H101" si="41">G103</f>
        <v>0</v>
      </c>
      <c r="H101" s="486">
        <f t="shared" si="41"/>
        <v>0</v>
      </c>
    </row>
    <row r="102" spans="1:8" ht="63" hidden="1">
      <c r="A102" s="294" t="s">
        <v>359</v>
      </c>
      <c r="B102" s="493" t="s">
        <v>217</v>
      </c>
      <c r="C102" s="485" t="s">
        <v>103</v>
      </c>
      <c r="D102" s="485" t="s">
        <v>386</v>
      </c>
      <c r="E102" s="485"/>
      <c r="F102" s="486">
        <f>F103</f>
        <v>1000</v>
      </c>
      <c r="G102" s="486">
        <f t="shared" ref="G102:H110" si="42">G103</f>
        <v>0</v>
      </c>
      <c r="H102" s="486">
        <f t="shared" si="42"/>
        <v>0</v>
      </c>
    </row>
    <row r="103" spans="1:8" ht="31.5" hidden="1">
      <c r="A103" s="199" t="s">
        <v>352</v>
      </c>
      <c r="B103" s="493" t="s">
        <v>217</v>
      </c>
      <c r="C103" s="485" t="s">
        <v>103</v>
      </c>
      <c r="D103" s="485" t="s">
        <v>386</v>
      </c>
      <c r="E103" s="485" t="s">
        <v>341</v>
      </c>
      <c r="F103" s="486">
        <f>F110</f>
        <v>1000</v>
      </c>
      <c r="G103" s="486"/>
      <c r="H103" s="486"/>
    </row>
    <row r="104" spans="1:8" ht="31.5">
      <c r="A104" s="532" t="s">
        <v>355</v>
      </c>
      <c r="B104" s="493" t="s">
        <v>217</v>
      </c>
      <c r="C104" s="488" t="s">
        <v>103</v>
      </c>
      <c r="D104" s="488" t="s">
        <v>513</v>
      </c>
      <c r="E104" s="485"/>
      <c r="F104" s="486"/>
      <c r="G104" s="490">
        <f>G105</f>
        <v>1000</v>
      </c>
      <c r="H104" s="490">
        <f>H105</f>
        <v>1000</v>
      </c>
    </row>
    <row r="105" spans="1:8" ht="31.5">
      <c r="A105" s="262" t="s">
        <v>461</v>
      </c>
      <c r="B105" s="493" t="s">
        <v>217</v>
      </c>
      <c r="C105" s="488" t="s">
        <v>103</v>
      </c>
      <c r="D105" s="488" t="s">
        <v>459</v>
      </c>
      <c r="E105" s="488"/>
      <c r="F105" s="490">
        <f>F108</f>
        <v>2000</v>
      </c>
      <c r="G105" s="490">
        <f t="shared" ref="G105:H105" si="43">G108</f>
        <v>1000</v>
      </c>
      <c r="H105" s="490">
        <f t="shared" si="43"/>
        <v>1000</v>
      </c>
    </row>
    <row r="106" spans="1:8" ht="78.75">
      <c r="A106" s="489" t="s">
        <v>580</v>
      </c>
      <c r="B106" s="506" t="s">
        <v>217</v>
      </c>
      <c r="C106" s="485" t="s">
        <v>103</v>
      </c>
      <c r="D106" s="485" t="s">
        <v>579</v>
      </c>
      <c r="E106" s="485"/>
      <c r="F106" s="486">
        <f>F108</f>
        <v>2000</v>
      </c>
      <c r="G106" s="486">
        <f t="shared" ref="G106:H106" si="44">G108</f>
        <v>1000</v>
      </c>
      <c r="H106" s="486">
        <f t="shared" si="44"/>
        <v>1000</v>
      </c>
    </row>
    <row r="107" spans="1:8" ht="63">
      <c r="A107" s="294" t="s">
        <v>463</v>
      </c>
      <c r="B107" s="506" t="s">
        <v>217</v>
      </c>
      <c r="C107" s="485" t="s">
        <v>103</v>
      </c>
      <c r="D107" s="485" t="s">
        <v>460</v>
      </c>
      <c r="E107" s="485"/>
      <c r="F107" s="486">
        <f>F108</f>
        <v>2000</v>
      </c>
      <c r="G107" s="486">
        <f t="shared" ref="G107:H108" si="45">G108</f>
        <v>1000</v>
      </c>
      <c r="H107" s="486">
        <f t="shared" si="45"/>
        <v>1000</v>
      </c>
    </row>
    <row r="108" spans="1:8" ht="31.5">
      <c r="A108" s="199" t="s">
        <v>352</v>
      </c>
      <c r="B108" s="506" t="s">
        <v>217</v>
      </c>
      <c r="C108" s="485" t="s">
        <v>103</v>
      </c>
      <c r="D108" s="485" t="s">
        <v>460</v>
      </c>
      <c r="E108" s="485" t="s">
        <v>341</v>
      </c>
      <c r="F108" s="486">
        <f>F109</f>
        <v>2000</v>
      </c>
      <c r="G108" s="486">
        <f t="shared" si="45"/>
        <v>1000</v>
      </c>
      <c r="H108" s="486">
        <f t="shared" si="45"/>
        <v>1000</v>
      </c>
    </row>
    <row r="109" spans="1:8">
      <c r="A109" s="309" t="s">
        <v>315</v>
      </c>
      <c r="B109" s="506" t="s">
        <v>217</v>
      </c>
      <c r="C109" s="485" t="s">
        <v>103</v>
      </c>
      <c r="D109" s="485" t="s">
        <v>460</v>
      </c>
      <c r="E109" s="485" t="s">
        <v>506</v>
      </c>
      <c r="F109" s="486">
        <v>2000</v>
      </c>
      <c r="G109" s="486">
        <v>1000</v>
      </c>
      <c r="H109" s="486">
        <v>1000</v>
      </c>
    </row>
    <row r="110" spans="1:8" ht="29.25">
      <c r="A110" s="491" t="s">
        <v>584</v>
      </c>
      <c r="B110" s="493" t="s">
        <v>217</v>
      </c>
      <c r="C110" s="485"/>
      <c r="D110" s="485"/>
      <c r="E110" s="485"/>
      <c r="F110" s="490">
        <f>F111</f>
        <v>1000</v>
      </c>
      <c r="G110" s="490">
        <f t="shared" si="42"/>
        <v>0</v>
      </c>
      <c r="H110" s="490">
        <f t="shared" si="42"/>
        <v>0</v>
      </c>
    </row>
    <row r="111" spans="1:8" ht="31.5">
      <c r="A111" s="28" t="s">
        <v>538</v>
      </c>
      <c r="B111" s="493" t="s">
        <v>217</v>
      </c>
      <c r="C111" s="488" t="s">
        <v>324</v>
      </c>
      <c r="D111" s="488" t="s">
        <v>388</v>
      </c>
      <c r="E111" s="488" t="s">
        <v>431</v>
      </c>
      <c r="F111" s="490">
        <f>F114</f>
        <v>1000</v>
      </c>
      <c r="G111" s="490">
        <f t="shared" ref="G111:H111" si="46">G114</f>
        <v>0</v>
      </c>
      <c r="H111" s="490">
        <f t="shared" si="46"/>
        <v>0</v>
      </c>
    </row>
    <row r="112" spans="1:8" ht="47.25">
      <c r="A112" s="504" t="s">
        <v>585</v>
      </c>
      <c r="B112" s="506" t="s">
        <v>217</v>
      </c>
      <c r="C112" s="485" t="s">
        <v>324</v>
      </c>
      <c r="D112" s="485" t="s">
        <v>636</v>
      </c>
      <c r="E112" s="485"/>
      <c r="F112" s="486">
        <f>F113</f>
        <v>1000</v>
      </c>
      <c r="G112" s="486">
        <f t="shared" ref="G112:H114" si="47">G113</f>
        <v>0</v>
      </c>
      <c r="H112" s="486">
        <f t="shared" si="47"/>
        <v>0</v>
      </c>
    </row>
    <row r="113" spans="1:8" ht="63">
      <c r="A113" s="294" t="s">
        <v>463</v>
      </c>
      <c r="B113" s="506" t="s">
        <v>217</v>
      </c>
      <c r="C113" s="485" t="s">
        <v>324</v>
      </c>
      <c r="D113" s="485" t="s">
        <v>635</v>
      </c>
      <c r="E113" s="485"/>
      <c r="F113" s="486">
        <f>F114</f>
        <v>1000</v>
      </c>
      <c r="G113" s="486">
        <f t="shared" si="47"/>
        <v>0</v>
      </c>
      <c r="H113" s="486">
        <f t="shared" si="47"/>
        <v>0</v>
      </c>
    </row>
    <row r="114" spans="1:8" ht="31.5">
      <c r="A114" s="199" t="s">
        <v>352</v>
      </c>
      <c r="B114" s="506" t="s">
        <v>217</v>
      </c>
      <c r="C114" s="485" t="s">
        <v>324</v>
      </c>
      <c r="D114" s="485" t="s">
        <v>635</v>
      </c>
      <c r="E114" s="485" t="s">
        <v>341</v>
      </c>
      <c r="F114" s="486">
        <f>F115</f>
        <v>1000</v>
      </c>
      <c r="G114" s="486">
        <f t="shared" si="47"/>
        <v>0</v>
      </c>
      <c r="H114" s="486">
        <f t="shared" si="47"/>
        <v>0</v>
      </c>
    </row>
    <row r="115" spans="1:8">
      <c r="A115" s="309" t="s">
        <v>575</v>
      </c>
      <c r="B115" s="506" t="s">
        <v>217</v>
      </c>
      <c r="C115" s="485" t="s">
        <v>324</v>
      </c>
      <c r="D115" s="485" t="s">
        <v>635</v>
      </c>
      <c r="E115" s="485" t="s">
        <v>506</v>
      </c>
      <c r="F115" s="486">
        <v>1000</v>
      </c>
      <c r="G115" s="486">
        <v>0</v>
      </c>
      <c r="H115" s="486">
        <v>0</v>
      </c>
    </row>
    <row r="116" spans="1:8" ht="31.5">
      <c r="A116" s="262" t="s">
        <v>104</v>
      </c>
      <c r="B116" s="493" t="s">
        <v>217</v>
      </c>
      <c r="C116" s="488" t="s">
        <v>105</v>
      </c>
      <c r="D116" s="485"/>
      <c r="E116" s="485"/>
      <c r="F116" s="490">
        <f>F117</f>
        <v>75514</v>
      </c>
      <c r="G116" s="490">
        <f t="shared" ref="G116:H116" si="48">G117</f>
        <v>204100</v>
      </c>
      <c r="H116" s="490">
        <f t="shared" si="48"/>
        <v>204100</v>
      </c>
    </row>
    <row r="117" spans="1:8">
      <c r="A117" s="262" t="s">
        <v>113</v>
      </c>
      <c r="B117" s="493" t="s">
        <v>217</v>
      </c>
      <c r="C117" s="488" t="s">
        <v>114</v>
      </c>
      <c r="D117" s="485"/>
      <c r="E117" s="485"/>
      <c r="F117" s="490">
        <f>F118</f>
        <v>75514</v>
      </c>
      <c r="G117" s="490">
        <f>G118+G163</f>
        <v>204100</v>
      </c>
      <c r="H117" s="490">
        <f>H118+H163</f>
        <v>204100</v>
      </c>
    </row>
    <row r="118" spans="1:8" ht="47.25">
      <c r="A118" s="484" t="s">
        <v>539</v>
      </c>
      <c r="B118" s="493" t="s">
        <v>217</v>
      </c>
      <c r="C118" s="488" t="s">
        <v>114</v>
      </c>
      <c r="D118" s="488" t="s">
        <v>391</v>
      </c>
      <c r="E118" s="488" t="s">
        <v>431</v>
      </c>
      <c r="F118" s="490">
        <f>F128+F154</f>
        <v>75514</v>
      </c>
      <c r="G118" s="490">
        <f>G128+G154</f>
        <v>0</v>
      </c>
      <c r="H118" s="490">
        <f t="shared" ref="H118" si="49">H128+H154</f>
        <v>0</v>
      </c>
    </row>
    <row r="119" spans="1:8" ht="31.5" hidden="1">
      <c r="A119" s="456" t="s">
        <v>392</v>
      </c>
      <c r="B119" s="493" t="s">
        <v>217</v>
      </c>
      <c r="C119" s="488" t="s">
        <v>396</v>
      </c>
      <c r="D119" s="488" t="s">
        <v>393</v>
      </c>
      <c r="E119" s="488"/>
      <c r="F119" s="490">
        <f>F122</f>
        <v>0</v>
      </c>
      <c r="G119" s="490">
        <f t="shared" ref="G119:H119" si="50">G122</f>
        <v>0</v>
      </c>
      <c r="H119" s="490">
        <f t="shared" si="50"/>
        <v>0</v>
      </c>
    </row>
    <row r="120" spans="1:8" ht="94.5" hidden="1">
      <c r="A120" s="394" t="s">
        <v>540</v>
      </c>
      <c r="B120" s="493" t="s">
        <v>217</v>
      </c>
      <c r="C120" s="485" t="s">
        <v>396</v>
      </c>
      <c r="D120" s="485" t="s">
        <v>541</v>
      </c>
      <c r="E120" s="485"/>
      <c r="F120" s="486">
        <f>F121</f>
        <v>0</v>
      </c>
      <c r="G120" s="486">
        <f t="shared" ref="G120:H122" si="51">G121</f>
        <v>0</v>
      </c>
      <c r="H120" s="486">
        <f t="shared" si="51"/>
        <v>0</v>
      </c>
    </row>
    <row r="121" spans="1:8" ht="63" hidden="1">
      <c r="A121" s="294" t="s">
        <v>359</v>
      </c>
      <c r="B121" s="493" t="s">
        <v>217</v>
      </c>
      <c r="C121" s="485" t="s">
        <v>396</v>
      </c>
      <c r="D121" s="485" t="s">
        <v>394</v>
      </c>
      <c r="E121" s="485"/>
      <c r="F121" s="486">
        <f>F122</f>
        <v>0</v>
      </c>
      <c r="G121" s="486">
        <f t="shared" si="51"/>
        <v>0</v>
      </c>
      <c r="H121" s="486">
        <f t="shared" si="51"/>
        <v>0</v>
      </c>
    </row>
    <row r="122" spans="1:8" ht="31.5" hidden="1">
      <c r="A122" s="199" t="s">
        <v>352</v>
      </c>
      <c r="B122" s="493" t="s">
        <v>217</v>
      </c>
      <c r="C122" s="485" t="s">
        <v>396</v>
      </c>
      <c r="D122" s="485" t="s">
        <v>394</v>
      </c>
      <c r="E122" s="485" t="s">
        <v>341</v>
      </c>
      <c r="F122" s="486">
        <f>F123</f>
        <v>0</v>
      </c>
      <c r="G122" s="486">
        <f t="shared" si="51"/>
        <v>0</v>
      </c>
      <c r="H122" s="486">
        <f t="shared" si="51"/>
        <v>0</v>
      </c>
    </row>
    <row r="123" spans="1:8" ht="47.25" hidden="1">
      <c r="A123" s="309" t="s">
        <v>542</v>
      </c>
      <c r="B123" s="493" t="s">
        <v>217</v>
      </c>
      <c r="C123" s="485" t="s">
        <v>396</v>
      </c>
      <c r="D123" s="485" t="s">
        <v>394</v>
      </c>
      <c r="E123" s="485" t="s">
        <v>543</v>
      </c>
      <c r="F123" s="486"/>
      <c r="G123" s="486"/>
      <c r="H123" s="486"/>
    </row>
    <row r="124" spans="1:8" ht="31.5" hidden="1">
      <c r="A124" s="456" t="s">
        <v>544</v>
      </c>
      <c r="B124" s="493" t="s">
        <v>217</v>
      </c>
      <c r="C124" s="488" t="s">
        <v>114</v>
      </c>
      <c r="D124" s="488" t="s">
        <v>545</v>
      </c>
      <c r="E124" s="488"/>
      <c r="F124" s="490" t="e">
        <f>F127</f>
        <v>#REF!</v>
      </c>
      <c r="G124" s="490" t="e">
        <f t="shared" ref="G124:H124" si="52">G127</f>
        <v>#REF!</v>
      </c>
      <c r="H124" s="490" t="e">
        <f t="shared" si="52"/>
        <v>#REF!</v>
      </c>
    </row>
    <row r="125" spans="1:8" ht="31.5" hidden="1">
      <c r="A125" s="394" t="s">
        <v>546</v>
      </c>
      <c r="B125" s="493" t="s">
        <v>217</v>
      </c>
      <c r="C125" s="485" t="s">
        <v>114</v>
      </c>
      <c r="D125" s="485" t="s">
        <v>547</v>
      </c>
      <c r="E125" s="485"/>
      <c r="F125" s="486" t="e">
        <f>F126</f>
        <v>#REF!</v>
      </c>
      <c r="G125" s="486" t="e">
        <f t="shared" ref="G125:H126" si="53">G126</f>
        <v>#REF!</v>
      </c>
      <c r="H125" s="486" t="e">
        <f t="shared" si="53"/>
        <v>#REF!</v>
      </c>
    </row>
    <row r="126" spans="1:8" ht="63" hidden="1">
      <c r="A126" s="294" t="s">
        <v>359</v>
      </c>
      <c r="B126" s="493" t="s">
        <v>217</v>
      </c>
      <c r="C126" s="485" t="s">
        <v>114</v>
      </c>
      <c r="D126" s="485" t="s">
        <v>548</v>
      </c>
      <c r="E126" s="485"/>
      <c r="F126" s="486" t="e">
        <f>F127</f>
        <v>#REF!</v>
      </c>
      <c r="G126" s="486" t="e">
        <f t="shared" si="53"/>
        <v>#REF!</v>
      </c>
      <c r="H126" s="486" t="e">
        <f t="shared" si="53"/>
        <v>#REF!</v>
      </c>
    </row>
    <row r="127" spans="1:8" ht="31.5" hidden="1">
      <c r="A127" s="199" t="s">
        <v>352</v>
      </c>
      <c r="B127" s="493" t="s">
        <v>217</v>
      </c>
      <c r="C127" s="485" t="s">
        <v>114</v>
      </c>
      <c r="D127" s="485" t="s">
        <v>548</v>
      </c>
      <c r="E127" s="485" t="s">
        <v>341</v>
      </c>
      <c r="F127" s="486" t="e">
        <f>#REF!</f>
        <v>#REF!</v>
      </c>
      <c r="G127" s="486" t="e">
        <f>#REF!</f>
        <v>#REF!</v>
      </c>
      <c r="H127" s="486" t="e">
        <f>#REF!</f>
        <v>#REF!</v>
      </c>
    </row>
    <row r="128" spans="1:8">
      <c r="A128" s="456" t="s">
        <v>586</v>
      </c>
      <c r="B128" s="493" t="s">
        <v>217</v>
      </c>
      <c r="C128" s="488" t="s">
        <v>114</v>
      </c>
      <c r="D128" s="488" t="s">
        <v>398</v>
      </c>
      <c r="E128" s="488"/>
      <c r="F128" s="490">
        <f>F138+F142+F146+F150</f>
        <v>66000</v>
      </c>
      <c r="G128" s="490">
        <f t="shared" ref="G128:H128" si="54">G138+G142+G146+G150</f>
        <v>0</v>
      </c>
      <c r="H128" s="490">
        <f t="shared" si="54"/>
        <v>0</v>
      </c>
    </row>
    <row r="129" spans="1:8" ht="31.5" hidden="1">
      <c r="A129" s="199" t="s">
        <v>549</v>
      </c>
      <c r="B129" s="493" t="s">
        <v>217</v>
      </c>
      <c r="C129" s="485" t="s">
        <v>114</v>
      </c>
      <c r="D129" s="485" t="s">
        <v>550</v>
      </c>
      <c r="E129" s="485"/>
      <c r="F129" s="486">
        <f>F130+F133+F135</f>
        <v>0</v>
      </c>
      <c r="G129" s="486">
        <f t="shared" ref="G129:H129" si="55">G130+G133+G135</f>
        <v>0</v>
      </c>
      <c r="H129" s="486">
        <f t="shared" si="55"/>
        <v>0</v>
      </c>
    </row>
    <row r="130" spans="1:8" ht="31.5" hidden="1">
      <c r="A130" s="199" t="s">
        <v>517</v>
      </c>
      <c r="B130" s="493" t="s">
        <v>217</v>
      </c>
      <c r="C130" s="485" t="s">
        <v>114</v>
      </c>
      <c r="D130" s="485" t="s">
        <v>551</v>
      </c>
      <c r="E130" s="485" t="s">
        <v>339</v>
      </c>
      <c r="F130" s="486">
        <f>F131+F132</f>
        <v>0</v>
      </c>
      <c r="G130" s="486">
        <f t="shared" ref="G130:H130" si="56">G131+G132</f>
        <v>0</v>
      </c>
      <c r="H130" s="486">
        <f t="shared" si="56"/>
        <v>0</v>
      </c>
    </row>
    <row r="131" spans="1:8" hidden="1">
      <c r="A131" s="309" t="s">
        <v>519</v>
      </c>
      <c r="B131" s="493" t="s">
        <v>217</v>
      </c>
      <c r="C131" s="485" t="s">
        <v>114</v>
      </c>
      <c r="D131" s="485" t="s">
        <v>552</v>
      </c>
      <c r="E131" s="485" t="s">
        <v>520</v>
      </c>
      <c r="F131" s="486"/>
      <c r="G131" s="486"/>
      <c r="H131" s="486"/>
    </row>
    <row r="132" spans="1:8" ht="63" hidden="1">
      <c r="A132" s="309" t="s">
        <v>521</v>
      </c>
      <c r="B132" s="493" t="s">
        <v>217</v>
      </c>
      <c r="C132" s="485" t="s">
        <v>114</v>
      </c>
      <c r="D132" s="485" t="s">
        <v>552</v>
      </c>
      <c r="E132" s="485" t="s">
        <v>522</v>
      </c>
      <c r="F132" s="486"/>
      <c r="G132" s="486"/>
      <c r="H132" s="486"/>
    </row>
    <row r="133" spans="1:8" ht="31.5" hidden="1">
      <c r="A133" s="199" t="s">
        <v>352</v>
      </c>
      <c r="B133" s="493" t="s">
        <v>217</v>
      </c>
      <c r="C133" s="485" t="s">
        <v>114</v>
      </c>
      <c r="D133" s="485" t="s">
        <v>553</v>
      </c>
      <c r="E133" s="485" t="s">
        <v>341</v>
      </c>
      <c r="F133" s="486">
        <f>F134</f>
        <v>0</v>
      </c>
      <c r="G133" s="486">
        <f t="shared" ref="G133:H133" si="57">G134</f>
        <v>0</v>
      </c>
      <c r="H133" s="486">
        <f t="shared" si="57"/>
        <v>0</v>
      </c>
    </row>
    <row r="134" spans="1:8" ht="31.5" hidden="1">
      <c r="A134" s="309" t="s">
        <v>505</v>
      </c>
      <c r="B134" s="493" t="s">
        <v>217</v>
      </c>
      <c r="C134" s="485" t="s">
        <v>114</v>
      </c>
      <c r="D134" s="485" t="s">
        <v>553</v>
      </c>
      <c r="E134" s="485" t="s">
        <v>506</v>
      </c>
      <c r="F134" s="486"/>
      <c r="G134" s="486"/>
      <c r="H134" s="486"/>
    </row>
    <row r="135" spans="1:8" hidden="1">
      <c r="A135" s="199" t="s">
        <v>353</v>
      </c>
      <c r="B135" s="493" t="s">
        <v>217</v>
      </c>
      <c r="C135" s="485" t="s">
        <v>114</v>
      </c>
      <c r="D135" s="485" t="s">
        <v>553</v>
      </c>
      <c r="E135" s="485" t="s">
        <v>507</v>
      </c>
      <c r="F135" s="486">
        <f>F136+F137</f>
        <v>0</v>
      </c>
      <c r="G135" s="486">
        <f t="shared" ref="G135:H135" si="58">G136+G137</f>
        <v>0</v>
      </c>
      <c r="H135" s="486">
        <f t="shared" si="58"/>
        <v>0</v>
      </c>
    </row>
    <row r="136" spans="1:8" ht="31.5" hidden="1">
      <c r="A136" s="309" t="s">
        <v>508</v>
      </c>
      <c r="B136" s="493" t="s">
        <v>217</v>
      </c>
      <c r="C136" s="485" t="s">
        <v>114</v>
      </c>
      <c r="D136" s="485" t="s">
        <v>553</v>
      </c>
      <c r="E136" s="485" t="s">
        <v>509</v>
      </c>
      <c r="F136" s="503"/>
      <c r="G136" s="503"/>
      <c r="H136" s="503"/>
    </row>
    <row r="137" spans="1:8" hidden="1">
      <c r="A137" s="309" t="s">
        <v>263</v>
      </c>
      <c r="B137" s="493" t="s">
        <v>217</v>
      </c>
      <c r="C137" s="485" t="s">
        <v>114</v>
      </c>
      <c r="D137" s="485" t="s">
        <v>553</v>
      </c>
      <c r="E137" s="485" t="s">
        <v>510</v>
      </c>
      <c r="F137" s="503"/>
      <c r="G137" s="503"/>
      <c r="H137" s="503"/>
    </row>
    <row r="138" spans="1:8" ht="31.5">
      <c r="A138" s="489" t="s">
        <v>587</v>
      </c>
      <c r="B138" s="493" t="s">
        <v>217</v>
      </c>
      <c r="C138" s="488" t="s">
        <v>114</v>
      </c>
      <c r="D138" s="485" t="s">
        <v>550</v>
      </c>
      <c r="E138" s="485"/>
      <c r="F138" s="486">
        <f>F139</f>
        <v>55000</v>
      </c>
      <c r="G138" s="486">
        <f t="shared" ref="G138:H140" si="59">G139</f>
        <v>0</v>
      </c>
      <c r="H138" s="486">
        <f t="shared" si="59"/>
        <v>0</v>
      </c>
    </row>
    <row r="139" spans="1:8" ht="63">
      <c r="A139" s="294" t="s">
        <v>463</v>
      </c>
      <c r="B139" s="493" t="s">
        <v>217</v>
      </c>
      <c r="C139" s="488" t="s">
        <v>114</v>
      </c>
      <c r="D139" s="485" t="s">
        <v>467</v>
      </c>
      <c r="E139" s="485"/>
      <c r="F139" s="486">
        <f>F140</f>
        <v>55000</v>
      </c>
      <c r="G139" s="486">
        <f t="shared" si="59"/>
        <v>0</v>
      </c>
      <c r="H139" s="486">
        <f t="shared" si="59"/>
        <v>0</v>
      </c>
    </row>
    <row r="140" spans="1:8" ht="31.5">
      <c r="A140" s="199" t="s">
        <v>352</v>
      </c>
      <c r="B140" s="493" t="s">
        <v>217</v>
      </c>
      <c r="C140" s="488" t="s">
        <v>114</v>
      </c>
      <c r="D140" s="485" t="s">
        <v>467</v>
      </c>
      <c r="E140" s="485" t="s">
        <v>341</v>
      </c>
      <c r="F140" s="486">
        <f>F141</f>
        <v>55000</v>
      </c>
      <c r="G140" s="486">
        <f t="shared" si="59"/>
        <v>0</v>
      </c>
      <c r="H140" s="486">
        <f t="shared" si="59"/>
        <v>0</v>
      </c>
    </row>
    <row r="141" spans="1:8">
      <c r="A141" s="309" t="s">
        <v>315</v>
      </c>
      <c r="B141" s="493" t="s">
        <v>217</v>
      </c>
      <c r="C141" s="488" t="s">
        <v>114</v>
      </c>
      <c r="D141" s="485" t="s">
        <v>467</v>
      </c>
      <c r="E141" s="485" t="s">
        <v>506</v>
      </c>
      <c r="F141" s="486">
        <v>55000</v>
      </c>
      <c r="G141" s="486">
        <v>0</v>
      </c>
      <c r="H141" s="486">
        <v>0</v>
      </c>
    </row>
    <row r="142" spans="1:8" ht="31.5">
      <c r="A142" s="442" t="s">
        <v>637</v>
      </c>
      <c r="B142" s="493" t="s">
        <v>217</v>
      </c>
      <c r="C142" s="488" t="s">
        <v>114</v>
      </c>
      <c r="D142" s="485" t="s">
        <v>588</v>
      </c>
      <c r="E142" s="485"/>
      <c r="F142" s="486">
        <f>F143</f>
        <v>9000</v>
      </c>
      <c r="G142" s="486">
        <f t="shared" ref="G142:H144" si="60">G143</f>
        <v>0</v>
      </c>
      <c r="H142" s="486">
        <f t="shared" si="60"/>
        <v>0</v>
      </c>
    </row>
    <row r="143" spans="1:8" ht="63">
      <c r="A143" s="294" t="s">
        <v>463</v>
      </c>
      <c r="B143" s="493" t="s">
        <v>217</v>
      </c>
      <c r="C143" s="488" t="s">
        <v>114</v>
      </c>
      <c r="D143" s="485" t="s">
        <v>471</v>
      </c>
      <c r="E143" s="485"/>
      <c r="F143" s="486">
        <f>F144</f>
        <v>9000</v>
      </c>
      <c r="G143" s="486">
        <f t="shared" si="60"/>
        <v>0</v>
      </c>
      <c r="H143" s="486">
        <f t="shared" si="60"/>
        <v>0</v>
      </c>
    </row>
    <row r="144" spans="1:8" ht="31.5">
      <c r="A144" s="199" t="s">
        <v>352</v>
      </c>
      <c r="B144" s="493" t="s">
        <v>217</v>
      </c>
      <c r="C144" s="488" t="s">
        <v>114</v>
      </c>
      <c r="D144" s="485" t="s">
        <v>471</v>
      </c>
      <c r="E144" s="485" t="s">
        <v>341</v>
      </c>
      <c r="F144" s="486">
        <f>F145</f>
        <v>9000</v>
      </c>
      <c r="G144" s="486">
        <f t="shared" si="60"/>
        <v>0</v>
      </c>
      <c r="H144" s="486">
        <f t="shared" si="60"/>
        <v>0</v>
      </c>
    </row>
    <row r="145" spans="1:8">
      <c r="A145" s="309" t="s">
        <v>315</v>
      </c>
      <c r="B145" s="493" t="s">
        <v>217</v>
      </c>
      <c r="C145" s="488" t="s">
        <v>114</v>
      </c>
      <c r="D145" s="485" t="s">
        <v>471</v>
      </c>
      <c r="E145" s="485" t="s">
        <v>506</v>
      </c>
      <c r="F145" s="486">
        <v>9000</v>
      </c>
      <c r="G145" s="486">
        <v>0</v>
      </c>
      <c r="H145" s="486">
        <v>0</v>
      </c>
    </row>
    <row r="146" spans="1:8" ht="31.5">
      <c r="A146" s="442" t="s">
        <v>589</v>
      </c>
      <c r="B146" s="493" t="s">
        <v>217</v>
      </c>
      <c r="C146" s="488" t="s">
        <v>114</v>
      </c>
      <c r="D146" s="485" t="s">
        <v>590</v>
      </c>
      <c r="E146" s="485"/>
      <c r="F146" s="486">
        <f>F147</f>
        <v>1000</v>
      </c>
      <c r="G146" s="486">
        <f t="shared" ref="G146:H148" si="61">G147</f>
        <v>0</v>
      </c>
      <c r="H146" s="486">
        <f t="shared" si="61"/>
        <v>0</v>
      </c>
    </row>
    <row r="147" spans="1:8" ht="63">
      <c r="A147" s="294" t="s">
        <v>463</v>
      </c>
      <c r="B147" s="493" t="s">
        <v>217</v>
      </c>
      <c r="C147" s="488" t="s">
        <v>114</v>
      </c>
      <c r="D147" s="485" t="s">
        <v>469</v>
      </c>
      <c r="E147" s="485"/>
      <c r="F147" s="486">
        <f>F148</f>
        <v>1000</v>
      </c>
      <c r="G147" s="486">
        <f t="shared" si="61"/>
        <v>0</v>
      </c>
      <c r="H147" s="486">
        <f t="shared" si="61"/>
        <v>0</v>
      </c>
    </row>
    <row r="148" spans="1:8" ht="31.5">
      <c r="A148" s="199" t="s">
        <v>352</v>
      </c>
      <c r="B148" s="493" t="s">
        <v>217</v>
      </c>
      <c r="C148" s="488" t="s">
        <v>114</v>
      </c>
      <c r="D148" s="485" t="s">
        <v>469</v>
      </c>
      <c r="E148" s="485" t="s">
        <v>341</v>
      </c>
      <c r="F148" s="486">
        <f>F149</f>
        <v>1000</v>
      </c>
      <c r="G148" s="486">
        <f t="shared" si="61"/>
        <v>0</v>
      </c>
      <c r="H148" s="486">
        <f t="shared" si="61"/>
        <v>0</v>
      </c>
    </row>
    <row r="149" spans="1:8">
      <c r="A149" s="309" t="s">
        <v>315</v>
      </c>
      <c r="B149" s="493" t="s">
        <v>217</v>
      </c>
      <c r="C149" s="488" t="s">
        <v>114</v>
      </c>
      <c r="D149" s="485" t="s">
        <v>469</v>
      </c>
      <c r="E149" s="485" t="s">
        <v>506</v>
      </c>
      <c r="F149" s="486">
        <v>1000</v>
      </c>
      <c r="G149" s="486">
        <v>0</v>
      </c>
      <c r="H149" s="486">
        <v>0</v>
      </c>
    </row>
    <row r="150" spans="1:8" ht="31.5">
      <c r="A150" s="442" t="s">
        <v>591</v>
      </c>
      <c r="B150" s="493" t="s">
        <v>217</v>
      </c>
      <c r="C150" s="488" t="s">
        <v>114</v>
      </c>
      <c r="D150" s="485" t="s">
        <v>592</v>
      </c>
      <c r="E150" s="485"/>
      <c r="F150" s="486">
        <f>F151</f>
        <v>1000</v>
      </c>
      <c r="G150" s="486">
        <f t="shared" ref="G150:H152" si="62">G151</f>
        <v>0</v>
      </c>
      <c r="H150" s="486">
        <f t="shared" si="62"/>
        <v>0</v>
      </c>
    </row>
    <row r="151" spans="1:8" ht="63">
      <c r="A151" s="294" t="s">
        <v>463</v>
      </c>
      <c r="B151" s="493" t="s">
        <v>217</v>
      </c>
      <c r="C151" s="488" t="s">
        <v>114</v>
      </c>
      <c r="D151" s="485" t="s">
        <v>470</v>
      </c>
      <c r="E151" s="485"/>
      <c r="F151" s="486">
        <f>F152</f>
        <v>1000</v>
      </c>
      <c r="G151" s="486">
        <f t="shared" si="62"/>
        <v>0</v>
      </c>
      <c r="H151" s="486">
        <f t="shared" si="62"/>
        <v>0</v>
      </c>
    </row>
    <row r="152" spans="1:8" ht="31.5">
      <c r="A152" s="199" t="s">
        <v>352</v>
      </c>
      <c r="B152" s="493" t="s">
        <v>217</v>
      </c>
      <c r="C152" s="488" t="s">
        <v>114</v>
      </c>
      <c r="D152" s="485" t="s">
        <v>470</v>
      </c>
      <c r="E152" s="485" t="s">
        <v>341</v>
      </c>
      <c r="F152" s="486">
        <f>F153</f>
        <v>1000</v>
      </c>
      <c r="G152" s="486">
        <f t="shared" si="62"/>
        <v>0</v>
      </c>
      <c r="H152" s="486">
        <f t="shared" si="62"/>
        <v>0</v>
      </c>
    </row>
    <row r="153" spans="1:8">
      <c r="A153" s="309" t="s">
        <v>315</v>
      </c>
      <c r="B153" s="493" t="s">
        <v>217</v>
      </c>
      <c r="C153" s="488" t="s">
        <v>114</v>
      </c>
      <c r="D153" s="485" t="s">
        <v>470</v>
      </c>
      <c r="E153" s="485" t="s">
        <v>506</v>
      </c>
      <c r="F153" s="486">
        <v>1000</v>
      </c>
      <c r="G153" s="486">
        <v>0</v>
      </c>
      <c r="H153" s="486">
        <v>0</v>
      </c>
    </row>
    <row r="154" spans="1:8" ht="47.25">
      <c r="A154" s="262" t="s">
        <v>593</v>
      </c>
      <c r="B154" s="493" t="s">
        <v>217</v>
      </c>
      <c r="C154" s="488" t="s">
        <v>114</v>
      </c>
      <c r="D154" s="488" t="s">
        <v>402</v>
      </c>
      <c r="E154" s="488"/>
      <c r="F154" s="490">
        <f>F155+F159</f>
        <v>9514</v>
      </c>
      <c r="G154" s="490">
        <f t="shared" ref="G154:H154" si="63">G155+G159</f>
        <v>0</v>
      </c>
      <c r="H154" s="490">
        <f t="shared" si="63"/>
        <v>0</v>
      </c>
    </row>
    <row r="155" spans="1:8" ht="31.5">
      <c r="A155" s="263" t="s">
        <v>690</v>
      </c>
      <c r="B155" s="506" t="s">
        <v>217</v>
      </c>
      <c r="C155" s="485" t="s">
        <v>114</v>
      </c>
      <c r="D155" s="485" t="s">
        <v>554</v>
      </c>
      <c r="E155" s="485"/>
      <c r="F155" s="486">
        <f>F156</f>
        <v>7198</v>
      </c>
      <c r="G155" s="486">
        <f t="shared" ref="G155:H157" si="64">G156</f>
        <v>0</v>
      </c>
      <c r="H155" s="486">
        <f t="shared" si="64"/>
        <v>0</v>
      </c>
    </row>
    <row r="156" spans="1:8" ht="63">
      <c r="A156" s="294" t="s">
        <v>463</v>
      </c>
      <c r="B156" s="506" t="s">
        <v>217</v>
      </c>
      <c r="C156" s="485" t="s">
        <v>114</v>
      </c>
      <c r="D156" s="485" t="s">
        <v>403</v>
      </c>
      <c r="E156" s="485"/>
      <c r="F156" s="486">
        <f>F157</f>
        <v>7198</v>
      </c>
      <c r="G156" s="486">
        <f t="shared" si="64"/>
        <v>0</v>
      </c>
      <c r="H156" s="486">
        <f t="shared" si="64"/>
        <v>0</v>
      </c>
    </row>
    <row r="157" spans="1:8" ht="31.5">
      <c r="A157" s="199" t="s">
        <v>352</v>
      </c>
      <c r="B157" s="506" t="s">
        <v>217</v>
      </c>
      <c r="C157" s="485" t="s">
        <v>114</v>
      </c>
      <c r="D157" s="485" t="s">
        <v>403</v>
      </c>
      <c r="E157" s="485" t="s">
        <v>341</v>
      </c>
      <c r="F157" s="486">
        <f>F158</f>
        <v>7198</v>
      </c>
      <c r="G157" s="486">
        <f t="shared" si="64"/>
        <v>0</v>
      </c>
      <c r="H157" s="486">
        <f t="shared" si="64"/>
        <v>0</v>
      </c>
    </row>
    <row r="158" spans="1:8">
      <c r="A158" s="309" t="s">
        <v>315</v>
      </c>
      <c r="B158" s="506" t="s">
        <v>217</v>
      </c>
      <c r="C158" s="485" t="s">
        <v>114</v>
      </c>
      <c r="D158" s="485" t="s">
        <v>403</v>
      </c>
      <c r="E158" s="485" t="s">
        <v>506</v>
      </c>
      <c r="F158" s="486">
        <v>7198</v>
      </c>
      <c r="G158" s="486">
        <v>0</v>
      </c>
      <c r="H158" s="486">
        <v>0</v>
      </c>
    </row>
    <row r="159" spans="1:8" ht="31.5">
      <c r="A159" s="263" t="s">
        <v>595</v>
      </c>
      <c r="B159" s="506" t="s">
        <v>217</v>
      </c>
      <c r="C159" s="485" t="s">
        <v>114</v>
      </c>
      <c r="D159" s="485" t="s">
        <v>594</v>
      </c>
      <c r="E159" s="485"/>
      <c r="F159" s="486">
        <f>F160</f>
        <v>2316</v>
      </c>
      <c r="G159" s="486">
        <f t="shared" ref="G159:H161" si="65">G160</f>
        <v>0</v>
      </c>
      <c r="H159" s="486">
        <f t="shared" si="65"/>
        <v>0</v>
      </c>
    </row>
    <row r="160" spans="1:8" ht="63">
      <c r="A160" s="294" t="s">
        <v>463</v>
      </c>
      <c r="B160" s="506" t="s">
        <v>217</v>
      </c>
      <c r="C160" s="485" t="s">
        <v>114</v>
      </c>
      <c r="D160" s="485" t="s">
        <v>473</v>
      </c>
      <c r="E160" s="485"/>
      <c r="F160" s="486">
        <f>F161</f>
        <v>2316</v>
      </c>
      <c r="G160" s="486">
        <f t="shared" si="65"/>
        <v>0</v>
      </c>
      <c r="H160" s="486">
        <f t="shared" si="65"/>
        <v>0</v>
      </c>
    </row>
    <row r="161" spans="1:8" ht="31.5">
      <c r="A161" s="199" t="s">
        <v>352</v>
      </c>
      <c r="B161" s="506" t="s">
        <v>217</v>
      </c>
      <c r="C161" s="485" t="s">
        <v>114</v>
      </c>
      <c r="D161" s="485" t="s">
        <v>473</v>
      </c>
      <c r="E161" s="485" t="s">
        <v>341</v>
      </c>
      <c r="F161" s="486">
        <f>F162</f>
        <v>2316</v>
      </c>
      <c r="G161" s="486">
        <f t="shared" si="65"/>
        <v>0</v>
      </c>
      <c r="H161" s="486">
        <f t="shared" si="65"/>
        <v>0</v>
      </c>
    </row>
    <row r="162" spans="1:8">
      <c r="A162" s="309" t="s">
        <v>315</v>
      </c>
      <c r="B162" s="506" t="s">
        <v>217</v>
      </c>
      <c r="C162" s="485" t="s">
        <v>114</v>
      </c>
      <c r="D162" s="485" t="s">
        <v>473</v>
      </c>
      <c r="E162" s="485" t="s">
        <v>506</v>
      </c>
      <c r="F162" s="486">
        <v>2316</v>
      </c>
      <c r="G162" s="486">
        <v>0</v>
      </c>
      <c r="H162" s="486">
        <v>0</v>
      </c>
    </row>
    <row r="163" spans="1:8" ht="47.25">
      <c r="A163" s="509" t="s">
        <v>330</v>
      </c>
      <c r="B163" s="511" t="s">
        <v>217</v>
      </c>
      <c r="C163" s="510" t="s">
        <v>114</v>
      </c>
      <c r="D163" s="510" t="s">
        <v>634</v>
      </c>
      <c r="E163" s="485"/>
      <c r="F163" s="513">
        <f t="shared" ref="F163:H164" si="66">F164</f>
        <v>34000</v>
      </c>
      <c r="G163" s="490">
        <f t="shared" si="66"/>
        <v>204100</v>
      </c>
      <c r="H163" s="490">
        <f t="shared" si="66"/>
        <v>204100</v>
      </c>
    </row>
    <row r="164" spans="1:8" ht="47.25" customHeight="1">
      <c r="A164" s="309" t="s">
        <v>332</v>
      </c>
      <c r="B164" s="506" t="s">
        <v>217</v>
      </c>
      <c r="C164" s="514" t="s">
        <v>114</v>
      </c>
      <c r="D164" s="514" t="s">
        <v>633</v>
      </c>
      <c r="E164" s="485"/>
      <c r="F164" s="515">
        <f t="shared" si="66"/>
        <v>34000</v>
      </c>
      <c r="G164" s="486">
        <f t="shared" si="66"/>
        <v>204100</v>
      </c>
      <c r="H164" s="486">
        <f t="shared" si="66"/>
        <v>204100</v>
      </c>
    </row>
    <row r="165" spans="1:8" ht="31.5">
      <c r="A165" s="309" t="s">
        <v>555</v>
      </c>
      <c r="B165" s="512" t="s">
        <v>217</v>
      </c>
      <c r="C165" s="485" t="s">
        <v>114</v>
      </c>
      <c r="D165" s="485" t="s">
        <v>334</v>
      </c>
      <c r="E165" s="485"/>
      <c r="F165" s="486">
        <f>F166</f>
        <v>34000</v>
      </c>
      <c r="G165" s="486">
        <f t="shared" ref="G165:H165" si="67">G166</f>
        <v>204100</v>
      </c>
      <c r="H165" s="486">
        <f t="shared" si="67"/>
        <v>204100</v>
      </c>
    </row>
    <row r="166" spans="1:8" ht="31.5">
      <c r="A166" s="309" t="s">
        <v>335</v>
      </c>
      <c r="B166" s="512" t="s">
        <v>217</v>
      </c>
      <c r="C166" s="485" t="s">
        <v>114</v>
      </c>
      <c r="D166" s="485" t="s">
        <v>334</v>
      </c>
      <c r="E166" s="485" t="s">
        <v>341</v>
      </c>
      <c r="F166" s="486">
        <f>F168</f>
        <v>34000</v>
      </c>
      <c r="G166" s="486">
        <f>G167</f>
        <v>204100</v>
      </c>
      <c r="H166" s="486">
        <f>H167</f>
        <v>204100</v>
      </c>
    </row>
    <row r="167" spans="1:8" ht="24" customHeight="1">
      <c r="A167" s="309" t="s">
        <v>315</v>
      </c>
      <c r="B167" s="506" t="s">
        <v>217</v>
      </c>
      <c r="C167" s="485" t="s">
        <v>114</v>
      </c>
      <c r="D167" s="485" t="s">
        <v>334</v>
      </c>
      <c r="E167" s="485" t="s">
        <v>506</v>
      </c>
      <c r="F167" s="486">
        <v>102041</v>
      </c>
      <c r="G167" s="486">
        <v>204100</v>
      </c>
      <c r="H167" s="486">
        <v>204100</v>
      </c>
    </row>
    <row r="168" spans="1:8">
      <c r="A168" s="265" t="s">
        <v>326</v>
      </c>
      <c r="B168" s="493" t="s">
        <v>217</v>
      </c>
      <c r="C168" s="488" t="s">
        <v>294</v>
      </c>
      <c r="D168" s="485"/>
      <c r="E168" s="485"/>
      <c r="F168" s="490">
        <f>F169+F182</f>
        <v>34000</v>
      </c>
      <c r="G168" s="490">
        <f t="shared" ref="G168:H168" si="68">G169+G182</f>
        <v>9000</v>
      </c>
      <c r="H168" s="490">
        <f t="shared" si="68"/>
        <v>9000</v>
      </c>
    </row>
    <row r="169" spans="1:8" ht="31.5">
      <c r="A169" s="265" t="s">
        <v>328</v>
      </c>
      <c r="B169" s="493" t="s">
        <v>217</v>
      </c>
      <c r="C169" s="488" t="s">
        <v>327</v>
      </c>
      <c r="D169" s="485"/>
      <c r="E169" s="485"/>
      <c r="F169" s="490">
        <f>F170+F176</f>
        <v>26000</v>
      </c>
      <c r="G169" s="490">
        <f t="shared" ref="G169:H169" si="69">G170+G176</f>
        <v>6000</v>
      </c>
      <c r="H169" s="490">
        <f t="shared" si="69"/>
        <v>6000</v>
      </c>
    </row>
    <row r="170" spans="1:8" ht="47.25">
      <c r="A170" s="265" t="s">
        <v>596</v>
      </c>
      <c r="B170" s="493" t="s">
        <v>217</v>
      </c>
      <c r="C170" s="488" t="s">
        <v>327</v>
      </c>
      <c r="D170" s="488" t="s">
        <v>345</v>
      </c>
      <c r="E170" s="485"/>
      <c r="F170" s="490">
        <f>F171</f>
        <v>13000</v>
      </c>
      <c r="G170" s="490">
        <f t="shared" ref="G170:H174" si="70">G171</f>
        <v>6000</v>
      </c>
      <c r="H170" s="490">
        <f t="shared" si="70"/>
        <v>6000</v>
      </c>
    </row>
    <row r="171" spans="1:8" ht="31.5">
      <c r="A171" s="265" t="s">
        <v>482</v>
      </c>
      <c r="B171" s="493" t="s">
        <v>217</v>
      </c>
      <c r="C171" s="488" t="s">
        <v>327</v>
      </c>
      <c r="D171" s="488" t="s">
        <v>483</v>
      </c>
      <c r="E171" s="485"/>
      <c r="F171" s="490">
        <f>F172</f>
        <v>13000</v>
      </c>
      <c r="G171" s="490">
        <f t="shared" si="70"/>
        <v>6000</v>
      </c>
      <c r="H171" s="490">
        <f t="shared" si="70"/>
        <v>6000</v>
      </c>
    </row>
    <row r="172" spans="1:8" ht="47.25">
      <c r="A172" s="442" t="s">
        <v>599</v>
      </c>
      <c r="B172" s="506" t="s">
        <v>217</v>
      </c>
      <c r="C172" s="485" t="s">
        <v>327</v>
      </c>
      <c r="D172" s="485" t="s">
        <v>597</v>
      </c>
      <c r="E172" s="485"/>
      <c r="F172" s="486">
        <f>F173</f>
        <v>13000</v>
      </c>
      <c r="G172" s="486">
        <f t="shared" si="70"/>
        <v>6000</v>
      </c>
      <c r="H172" s="486">
        <f t="shared" si="70"/>
        <v>6000</v>
      </c>
    </row>
    <row r="173" spans="1:8" ht="63">
      <c r="A173" s="294" t="s">
        <v>463</v>
      </c>
      <c r="B173" s="506" t="s">
        <v>217</v>
      </c>
      <c r="C173" s="485" t="s">
        <v>327</v>
      </c>
      <c r="D173" s="485" t="s">
        <v>484</v>
      </c>
      <c r="E173" s="485"/>
      <c r="F173" s="486">
        <f>F174</f>
        <v>13000</v>
      </c>
      <c r="G173" s="486">
        <f t="shared" si="70"/>
        <v>6000</v>
      </c>
      <c r="H173" s="486">
        <f t="shared" si="70"/>
        <v>6000</v>
      </c>
    </row>
    <row r="174" spans="1:8" ht="31.5">
      <c r="A174" s="199" t="s">
        <v>352</v>
      </c>
      <c r="B174" s="506" t="s">
        <v>217</v>
      </c>
      <c r="C174" s="485" t="s">
        <v>327</v>
      </c>
      <c r="D174" s="485" t="s">
        <v>484</v>
      </c>
      <c r="E174" s="485" t="s">
        <v>341</v>
      </c>
      <c r="F174" s="486">
        <f>F175</f>
        <v>13000</v>
      </c>
      <c r="G174" s="486">
        <f t="shared" si="70"/>
        <v>6000</v>
      </c>
      <c r="H174" s="486">
        <f t="shared" si="70"/>
        <v>6000</v>
      </c>
    </row>
    <row r="175" spans="1:8">
      <c r="A175" s="309" t="s">
        <v>315</v>
      </c>
      <c r="B175" s="506" t="s">
        <v>217</v>
      </c>
      <c r="C175" s="485" t="s">
        <v>327</v>
      </c>
      <c r="D175" s="485" t="s">
        <v>484</v>
      </c>
      <c r="E175" s="485" t="s">
        <v>506</v>
      </c>
      <c r="F175" s="486">
        <v>13000</v>
      </c>
      <c r="G175" s="486">
        <v>6000</v>
      </c>
      <c r="H175" s="486">
        <v>6000</v>
      </c>
    </row>
    <row r="176" spans="1:8" ht="31.5">
      <c r="A176" s="462" t="s">
        <v>598</v>
      </c>
      <c r="B176" s="493" t="s">
        <v>217</v>
      </c>
      <c r="C176" s="488" t="s">
        <v>327</v>
      </c>
      <c r="D176" s="488" t="s">
        <v>405</v>
      </c>
      <c r="E176" s="485"/>
      <c r="F176" s="490">
        <f>F177</f>
        <v>13000</v>
      </c>
      <c r="G176" s="490">
        <f t="shared" ref="G176:H180" si="71">G177</f>
        <v>0</v>
      </c>
      <c r="H176" s="490">
        <f t="shared" si="71"/>
        <v>0</v>
      </c>
    </row>
    <row r="177" spans="1:8" ht="31.5">
      <c r="A177" s="265" t="s">
        <v>489</v>
      </c>
      <c r="B177" s="493" t="s">
        <v>217</v>
      </c>
      <c r="C177" s="488" t="s">
        <v>327</v>
      </c>
      <c r="D177" s="488" t="s">
        <v>493</v>
      </c>
      <c r="E177" s="485"/>
      <c r="F177" s="490">
        <f>F178</f>
        <v>13000</v>
      </c>
      <c r="G177" s="490">
        <f t="shared" si="71"/>
        <v>0</v>
      </c>
      <c r="H177" s="490">
        <f t="shared" si="71"/>
        <v>0</v>
      </c>
    </row>
    <row r="178" spans="1:8" ht="47.25">
      <c r="A178" s="442" t="s">
        <v>599</v>
      </c>
      <c r="B178" s="506" t="s">
        <v>217</v>
      </c>
      <c r="C178" s="485" t="s">
        <v>327</v>
      </c>
      <c r="D178" s="485" t="s">
        <v>494</v>
      </c>
      <c r="E178" s="485"/>
      <c r="F178" s="486">
        <f>F179</f>
        <v>13000</v>
      </c>
      <c r="G178" s="486">
        <f t="shared" si="71"/>
        <v>0</v>
      </c>
      <c r="H178" s="486">
        <f t="shared" si="71"/>
        <v>0</v>
      </c>
    </row>
    <row r="179" spans="1:8" ht="63">
      <c r="A179" s="294" t="s">
        <v>463</v>
      </c>
      <c r="B179" s="506" t="s">
        <v>217</v>
      </c>
      <c r="C179" s="485" t="s">
        <v>327</v>
      </c>
      <c r="D179" s="485" t="s">
        <v>494</v>
      </c>
      <c r="E179" s="485"/>
      <c r="F179" s="486">
        <f>F180</f>
        <v>13000</v>
      </c>
      <c r="G179" s="486">
        <f t="shared" si="71"/>
        <v>0</v>
      </c>
      <c r="H179" s="486">
        <f t="shared" si="71"/>
        <v>0</v>
      </c>
    </row>
    <row r="180" spans="1:8" ht="31.5">
      <c r="A180" s="199" t="s">
        <v>352</v>
      </c>
      <c r="B180" s="506" t="s">
        <v>217</v>
      </c>
      <c r="C180" s="485" t="s">
        <v>327</v>
      </c>
      <c r="D180" s="485" t="s">
        <v>494</v>
      </c>
      <c r="E180" s="485" t="s">
        <v>341</v>
      </c>
      <c r="F180" s="486">
        <f>F181</f>
        <v>13000</v>
      </c>
      <c r="G180" s="486">
        <f t="shared" si="71"/>
        <v>0</v>
      </c>
      <c r="H180" s="486">
        <f t="shared" si="71"/>
        <v>0</v>
      </c>
    </row>
    <row r="181" spans="1:8">
      <c r="A181" s="309" t="s">
        <v>315</v>
      </c>
      <c r="B181" s="506" t="s">
        <v>217</v>
      </c>
      <c r="C181" s="485" t="s">
        <v>327</v>
      </c>
      <c r="D181" s="485" t="s">
        <v>494</v>
      </c>
      <c r="E181" s="485" t="s">
        <v>506</v>
      </c>
      <c r="F181" s="486">
        <v>13000</v>
      </c>
      <c r="G181" s="486">
        <v>0</v>
      </c>
      <c r="H181" s="486">
        <v>0</v>
      </c>
    </row>
    <row r="182" spans="1:8">
      <c r="A182" s="262" t="s">
        <v>265</v>
      </c>
      <c r="B182" s="493" t="s">
        <v>217</v>
      </c>
      <c r="C182" s="488" t="s">
        <v>293</v>
      </c>
      <c r="D182" s="485"/>
      <c r="E182" s="485"/>
      <c r="F182" s="490">
        <f>F183</f>
        <v>8000</v>
      </c>
      <c r="G182" s="490">
        <f t="shared" ref="G182:H182" si="72">G183</f>
        <v>3000</v>
      </c>
      <c r="H182" s="490">
        <f t="shared" si="72"/>
        <v>3000</v>
      </c>
    </row>
    <row r="183" spans="1:8" ht="31.5">
      <c r="A183" s="484" t="s">
        <v>556</v>
      </c>
      <c r="B183" s="493" t="s">
        <v>217</v>
      </c>
      <c r="C183" s="488" t="s">
        <v>293</v>
      </c>
      <c r="D183" s="488" t="s">
        <v>405</v>
      </c>
      <c r="E183" s="488"/>
      <c r="F183" s="501">
        <f>F184+F193</f>
        <v>8000</v>
      </c>
      <c r="G183" s="501">
        <f t="shared" ref="G183:H183" si="73">G184+G193</f>
        <v>3000</v>
      </c>
      <c r="H183" s="501">
        <f t="shared" si="73"/>
        <v>3000</v>
      </c>
    </row>
    <row r="184" spans="1:8">
      <c r="A184" s="456" t="s">
        <v>406</v>
      </c>
      <c r="B184" s="493" t="s">
        <v>217</v>
      </c>
      <c r="C184" s="488" t="s">
        <v>293</v>
      </c>
      <c r="D184" s="488" t="s">
        <v>407</v>
      </c>
      <c r="E184" s="488"/>
      <c r="F184" s="490">
        <f>F185+F189</f>
        <v>6000</v>
      </c>
      <c r="G184" s="490">
        <f t="shared" ref="G184:H184" si="74">G185+G189</f>
        <v>2000</v>
      </c>
      <c r="H184" s="490">
        <f t="shared" si="74"/>
        <v>2000</v>
      </c>
    </row>
    <row r="185" spans="1:8" ht="63">
      <c r="A185" s="394" t="s">
        <v>600</v>
      </c>
      <c r="B185" s="506" t="s">
        <v>217</v>
      </c>
      <c r="C185" s="485" t="s">
        <v>293</v>
      </c>
      <c r="D185" s="485" t="s">
        <v>557</v>
      </c>
      <c r="E185" s="485"/>
      <c r="F185" s="486">
        <f>F186</f>
        <v>5000</v>
      </c>
      <c r="G185" s="486">
        <f t="shared" ref="G185:H187" si="75">G186</f>
        <v>1000</v>
      </c>
      <c r="H185" s="486">
        <f t="shared" si="75"/>
        <v>1000</v>
      </c>
    </row>
    <row r="186" spans="1:8" ht="63">
      <c r="A186" s="294" t="s">
        <v>463</v>
      </c>
      <c r="B186" s="506" t="s">
        <v>217</v>
      </c>
      <c r="C186" s="485" t="s">
        <v>293</v>
      </c>
      <c r="D186" s="485" t="s">
        <v>408</v>
      </c>
      <c r="E186" s="485"/>
      <c r="F186" s="486">
        <f>F187</f>
        <v>5000</v>
      </c>
      <c r="G186" s="486">
        <f t="shared" si="75"/>
        <v>1000</v>
      </c>
      <c r="H186" s="486">
        <f t="shared" si="75"/>
        <v>1000</v>
      </c>
    </row>
    <row r="187" spans="1:8" ht="31.5">
      <c r="A187" s="199" t="s">
        <v>352</v>
      </c>
      <c r="B187" s="506" t="s">
        <v>217</v>
      </c>
      <c r="C187" s="485" t="s">
        <v>293</v>
      </c>
      <c r="D187" s="485" t="s">
        <v>408</v>
      </c>
      <c r="E187" s="485" t="s">
        <v>341</v>
      </c>
      <c r="F187" s="486">
        <f>F188</f>
        <v>5000</v>
      </c>
      <c r="G187" s="486">
        <f t="shared" si="75"/>
        <v>1000</v>
      </c>
      <c r="H187" s="486">
        <f t="shared" si="75"/>
        <v>1000</v>
      </c>
    </row>
    <row r="188" spans="1:8">
      <c r="A188" s="309" t="s">
        <v>315</v>
      </c>
      <c r="B188" s="506" t="s">
        <v>217</v>
      </c>
      <c r="C188" s="485" t="s">
        <v>293</v>
      </c>
      <c r="D188" s="485" t="s">
        <v>408</v>
      </c>
      <c r="E188" s="485" t="s">
        <v>506</v>
      </c>
      <c r="F188" s="486">
        <v>5000</v>
      </c>
      <c r="G188" s="486">
        <v>1000</v>
      </c>
      <c r="H188" s="486">
        <v>1000</v>
      </c>
    </row>
    <row r="189" spans="1:8" ht="47.25">
      <c r="A189" s="443" t="s">
        <v>601</v>
      </c>
      <c r="B189" s="506" t="s">
        <v>217</v>
      </c>
      <c r="C189" s="485" t="s">
        <v>293</v>
      </c>
      <c r="D189" s="485" t="s">
        <v>558</v>
      </c>
      <c r="E189" s="485"/>
      <c r="F189" s="486">
        <f>F190</f>
        <v>1000</v>
      </c>
      <c r="G189" s="486">
        <f t="shared" ref="G189:H191" si="76">G190</f>
        <v>1000</v>
      </c>
      <c r="H189" s="486">
        <f t="shared" si="76"/>
        <v>1000</v>
      </c>
    </row>
    <row r="190" spans="1:8" ht="63">
      <c r="A190" s="294" t="s">
        <v>463</v>
      </c>
      <c r="B190" s="506" t="s">
        <v>217</v>
      </c>
      <c r="C190" s="485" t="s">
        <v>293</v>
      </c>
      <c r="D190" s="485" t="s">
        <v>409</v>
      </c>
      <c r="E190" s="485"/>
      <c r="F190" s="486">
        <f>F191</f>
        <v>1000</v>
      </c>
      <c r="G190" s="486">
        <f t="shared" si="76"/>
        <v>1000</v>
      </c>
      <c r="H190" s="486">
        <f t="shared" si="76"/>
        <v>1000</v>
      </c>
    </row>
    <row r="191" spans="1:8" ht="31.5">
      <c r="A191" s="199" t="s">
        <v>352</v>
      </c>
      <c r="B191" s="506" t="s">
        <v>217</v>
      </c>
      <c r="C191" s="485" t="s">
        <v>293</v>
      </c>
      <c r="D191" s="485" t="s">
        <v>409</v>
      </c>
      <c r="E191" s="485" t="s">
        <v>341</v>
      </c>
      <c r="F191" s="486">
        <f>F192</f>
        <v>1000</v>
      </c>
      <c r="G191" s="486">
        <f t="shared" si="76"/>
        <v>1000</v>
      </c>
      <c r="H191" s="486">
        <f t="shared" si="76"/>
        <v>1000</v>
      </c>
    </row>
    <row r="192" spans="1:8">
      <c r="A192" s="309" t="s">
        <v>315</v>
      </c>
      <c r="B192" s="506" t="s">
        <v>217</v>
      </c>
      <c r="C192" s="485" t="s">
        <v>293</v>
      </c>
      <c r="D192" s="485" t="s">
        <v>409</v>
      </c>
      <c r="E192" s="485" t="s">
        <v>506</v>
      </c>
      <c r="F192" s="486">
        <v>1000</v>
      </c>
      <c r="G192" s="486">
        <v>1000</v>
      </c>
      <c r="H192" s="486">
        <v>1000</v>
      </c>
    </row>
    <row r="193" spans="1:8" ht="47.25">
      <c r="A193" s="262" t="s">
        <v>492</v>
      </c>
      <c r="B193" s="493" t="s">
        <v>217</v>
      </c>
      <c r="C193" s="488" t="s">
        <v>293</v>
      </c>
      <c r="D193" s="488" t="s">
        <v>490</v>
      </c>
      <c r="E193" s="488"/>
      <c r="F193" s="490">
        <f>F194</f>
        <v>2000</v>
      </c>
      <c r="G193" s="490">
        <f t="shared" ref="G193:H196" si="77">G194</f>
        <v>1000</v>
      </c>
      <c r="H193" s="490">
        <f t="shared" si="77"/>
        <v>1000</v>
      </c>
    </row>
    <row r="194" spans="1:8" ht="31.5">
      <c r="A194" s="443" t="s">
        <v>602</v>
      </c>
      <c r="B194" s="506" t="s">
        <v>217</v>
      </c>
      <c r="C194" s="485" t="s">
        <v>293</v>
      </c>
      <c r="D194" s="485" t="s">
        <v>603</v>
      </c>
      <c r="E194" s="485"/>
      <c r="F194" s="486">
        <f>F195</f>
        <v>2000</v>
      </c>
      <c r="G194" s="486">
        <f t="shared" si="77"/>
        <v>1000</v>
      </c>
      <c r="H194" s="486">
        <f t="shared" si="77"/>
        <v>1000</v>
      </c>
    </row>
    <row r="195" spans="1:8" ht="63">
      <c r="A195" s="294" t="s">
        <v>463</v>
      </c>
      <c r="B195" s="506" t="s">
        <v>217</v>
      </c>
      <c r="C195" s="485" t="s">
        <v>293</v>
      </c>
      <c r="D195" s="485" t="s">
        <v>491</v>
      </c>
      <c r="E195" s="485"/>
      <c r="F195" s="486">
        <f>F196</f>
        <v>2000</v>
      </c>
      <c r="G195" s="486">
        <f t="shared" si="77"/>
        <v>1000</v>
      </c>
      <c r="H195" s="486">
        <f t="shared" si="77"/>
        <v>1000</v>
      </c>
    </row>
    <row r="196" spans="1:8" ht="31.5">
      <c r="A196" s="199" t="s">
        <v>352</v>
      </c>
      <c r="B196" s="506" t="s">
        <v>217</v>
      </c>
      <c r="C196" s="485" t="s">
        <v>293</v>
      </c>
      <c r="D196" s="485" t="s">
        <v>491</v>
      </c>
      <c r="E196" s="485" t="s">
        <v>341</v>
      </c>
      <c r="F196" s="486">
        <f>F197</f>
        <v>2000</v>
      </c>
      <c r="G196" s="486">
        <f t="shared" si="77"/>
        <v>1000</v>
      </c>
      <c r="H196" s="486">
        <f t="shared" si="77"/>
        <v>1000</v>
      </c>
    </row>
    <row r="197" spans="1:8">
      <c r="A197" s="309" t="s">
        <v>315</v>
      </c>
      <c r="B197" s="506" t="s">
        <v>217</v>
      </c>
      <c r="C197" s="485" t="s">
        <v>293</v>
      </c>
      <c r="D197" s="485" t="s">
        <v>491</v>
      </c>
      <c r="E197" s="485" t="s">
        <v>506</v>
      </c>
      <c r="F197" s="486">
        <v>2000</v>
      </c>
      <c r="G197" s="486">
        <v>1000</v>
      </c>
      <c r="H197" s="486">
        <v>1000</v>
      </c>
    </row>
    <row r="198" spans="1:8">
      <c r="A198" s="262" t="s">
        <v>108</v>
      </c>
      <c r="B198" s="493" t="s">
        <v>217</v>
      </c>
      <c r="C198" s="488" t="s">
        <v>109</v>
      </c>
      <c r="D198" s="485"/>
      <c r="E198" s="485"/>
      <c r="F198" s="490">
        <f>F199</f>
        <v>636462.13</v>
      </c>
      <c r="G198" s="490">
        <f t="shared" ref="G198:H199" si="78">G199</f>
        <v>510782.10000000003</v>
      </c>
      <c r="H198" s="490">
        <f t="shared" si="78"/>
        <v>362407.48</v>
      </c>
    </row>
    <row r="199" spans="1:8">
      <c r="A199" s="484" t="s">
        <v>110</v>
      </c>
      <c r="B199" s="493" t="s">
        <v>217</v>
      </c>
      <c r="C199" s="488" t="s">
        <v>111</v>
      </c>
      <c r="D199" s="485"/>
      <c r="E199" s="485"/>
      <c r="F199" s="490">
        <f>F200</f>
        <v>636462.13</v>
      </c>
      <c r="G199" s="490">
        <f t="shared" si="78"/>
        <v>510782.10000000003</v>
      </c>
      <c r="H199" s="490">
        <f t="shared" si="78"/>
        <v>362407.48</v>
      </c>
    </row>
    <row r="200" spans="1:8" ht="31.5">
      <c r="A200" s="484" t="s">
        <v>556</v>
      </c>
      <c r="B200" s="493" t="s">
        <v>217</v>
      </c>
      <c r="C200" s="488" t="s">
        <v>111</v>
      </c>
      <c r="D200" s="488" t="s">
        <v>405</v>
      </c>
      <c r="E200" s="485"/>
      <c r="F200" s="490">
        <f>F201+F216</f>
        <v>636462.13</v>
      </c>
      <c r="G200" s="490">
        <f t="shared" ref="G200:H200" si="79">G201+G216</f>
        <v>510782.10000000003</v>
      </c>
      <c r="H200" s="490">
        <f t="shared" si="79"/>
        <v>362407.48</v>
      </c>
    </row>
    <row r="201" spans="1:8" ht="31.5">
      <c r="A201" s="484" t="s">
        <v>410</v>
      </c>
      <c r="B201" s="493" t="s">
        <v>217</v>
      </c>
      <c r="C201" s="488" t="s">
        <v>111</v>
      </c>
      <c r="D201" s="488" t="s">
        <v>411</v>
      </c>
      <c r="E201" s="488"/>
      <c r="F201" s="490">
        <f>F202+F212</f>
        <v>405014.51</v>
      </c>
      <c r="G201" s="490">
        <f t="shared" ref="G201:H201" si="80">G202+G212</f>
        <v>303193.91000000003</v>
      </c>
      <c r="H201" s="490">
        <f t="shared" si="80"/>
        <v>216495.74</v>
      </c>
    </row>
    <row r="202" spans="1:8" ht="31.5">
      <c r="A202" s="309" t="s">
        <v>559</v>
      </c>
      <c r="B202" s="506" t="s">
        <v>217</v>
      </c>
      <c r="C202" s="485" t="s">
        <v>111</v>
      </c>
      <c r="D202" s="485" t="s">
        <v>560</v>
      </c>
      <c r="E202" s="485"/>
      <c r="F202" s="486">
        <f>F203+F207+F209</f>
        <v>395014.51</v>
      </c>
      <c r="G202" s="486">
        <f t="shared" ref="G202:H202" si="81">G203+G207+G209</f>
        <v>300193.91000000003</v>
      </c>
      <c r="H202" s="486">
        <f t="shared" si="81"/>
        <v>213495.74</v>
      </c>
    </row>
    <row r="203" spans="1:8" ht="31.5">
      <c r="A203" s="199" t="s">
        <v>517</v>
      </c>
      <c r="B203" s="506" t="s">
        <v>217</v>
      </c>
      <c r="C203" s="485" t="s">
        <v>111</v>
      </c>
      <c r="D203" s="485" t="s">
        <v>412</v>
      </c>
      <c r="E203" s="485" t="s">
        <v>561</v>
      </c>
      <c r="F203" s="486">
        <f>F204+F205+F206</f>
        <v>369014.51</v>
      </c>
      <c r="G203" s="486">
        <f t="shared" ref="G203:H203" si="82">G204+G205+G206</f>
        <v>288993.91000000003</v>
      </c>
      <c r="H203" s="486">
        <f t="shared" si="82"/>
        <v>202295.74</v>
      </c>
    </row>
    <row r="204" spans="1:8">
      <c r="A204" s="309" t="s">
        <v>519</v>
      </c>
      <c r="B204" s="506" t="s">
        <v>217</v>
      </c>
      <c r="C204" s="485" t="s">
        <v>111</v>
      </c>
      <c r="D204" s="485" t="s">
        <v>412</v>
      </c>
      <c r="E204" s="485" t="s">
        <v>520</v>
      </c>
      <c r="F204" s="486">
        <v>280414.51</v>
      </c>
      <c r="G204" s="486">
        <v>221961.53</v>
      </c>
      <c r="H204" s="486">
        <v>155373.07</v>
      </c>
    </row>
    <row r="205" spans="1:8" ht="47.25">
      <c r="A205" s="309" t="s">
        <v>124</v>
      </c>
      <c r="B205" s="506" t="s">
        <v>217</v>
      </c>
      <c r="C205" s="502" t="s">
        <v>111</v>
      </c>
      <c r="D205" s="485" t="s">
        <v>413</v>
      </c>
      <c r="E205" s="502" t="s">
        <v>604</v>
      </c>
      <c r="F205" s="503">
        <v>4000</v>
      </c>
      <c r="G205" s="503">
        <v>0</v>
      </c>
      <c r="H205" s="503">
        <v>0</v>
      </c>
    </row>
    <row r="206" spans="1:8" ht="63">
      <c r="A206" s="309" t="s">
        <v>521</v>
      </c>
      <c r="B206" s="506" t="s">
        <v>217</v>
      </c>
      <c r="C206" s="485" t="s">
        <v>111</v>
      </c>
      <c r="D206" s="485" t="s">
        <v>412</v>
      </c>
      <c r="E206" s="485" t="s">
        <v>522</v>
      </c>
      <c r="F206" s="486">
        <v>84600</v>
      </c>
      <c r="G206" s="486">
        <v>67032.38</v>
      </c>
      <c r="H206" s="486">
        <v>46922.67</v>
      </c>
    </row>
    <row r="207" spans="1:8" ht="31.5">
      <c r="A207" s="199" t="s">
        <v>504</v>
      </c>
      <c r="B207" s="506" t="s">
        <v>217</v>
      </c>
      <c r="C207" s="485" t="s">
        <v>111</v>
      </c>
      <c r="D207" s="485" t="s">
        <v>413</v>
      </c>
      <c r="E207" s="485" t="s">
        <v>341</v>
      </c>
      <c r="F207" s="486">
        <f>F208</f>
        <v>25000</v>
      </c>
      <c r="G207" s="486">
        <f t="shared" ref="G207:H207" si="83">G208</f>
        <v>11000</v>
      </c>
      <c r="H207" s="486">
        <f t="shared" si="83"/>
        <v>11000</v>
      </c>
    </row>
    <row r="208" spans="1:8">
      <c r="A208" s="309" t="s">
        <v>315</v>
      </c>
      <c r="B208" s="506" t="s">
        <v>217</v>
      </c>
      <c r="C208" s="485" t="s">
        <v>111</v>
      </c>
      <c r="D208" s="485" t="s">
        <v>413</v>
      </c>
      <c r="E208" s="485" t="s">
        <v>506</v>
      </c>
      <c r="F208" s="486">
        <v>25000</v>
      </c>
      <c r="G208" s="486">
        <v>11000</v>
      </c>
      <c r="H208" s="486">
        <v>11000</v>
      </c>
    </row>
    <row r="209" spans="1:8">
      <c r="A209" s="199" t="s">
        <v>451</v>
      </c>
      <c r="B209" s="506" t="s">
        <v>217</v>
      </c>
      <c r="C209" s="485" t="s">
        <v>111</v>
      </c>
      <c r="D209" s="485" t="s">
        <v>413</v>
      </c>
      <c r="E209" s="485" t="s">
        <v>354</v>
      </c>
      <c r="F209" s="486">
        <f>F210+F211</f>
        <v>1000</v>
      </c>
      <c r="G209" s="486">
        <f t="shared" ref="G209:H209" si="84">G210+G211</f>
        <v>200</v>
      </c>
      <c r="H209" s="486">
        <f t="shared" si="84"/>
        <v>200</v>
      </c>
    </row>
    <row r="210" spans="1:8" ht="31.5">
      <c r="A210" s="309" t="s">
        <v>508</v>
      </c>
      <c r="B210" s="506" t="s">
        <v>217</v>
      </c>
      <c r="C210" s="485" t="s">
        <v>111</v>
      </c>
      <c r="D210" s="485" t="s">
        <v>413</v>
      </c>
      <c r="E210" s="485" t="s">
        <v>509</v>
      </c>
      <c r="F210" s="486"/>
      <c r="G210" s="486"/>
      <c r="H210" s="486"/>
    </row>
    <row r="211" spans="1:8">
      <c r="A211" s="309" t="s">
        <v>263</v>
      </c>
      <c r="B211" s="506" t="s">
        <v>217</v>
      </c>
      <c r="C211" s="485" t="s">
        <v>111</v>
      </c>
      <c r="D211" s="485" t="s">
        <v>488</v>
      </c>
      <c r="E211" s="485" t="s">
        <v>510</v>
      </c>
      <c r="F211" s="486">
        <v>1000</v>
      </c>
      <c r="G211" s="486">
        <v>200</v>
      </c>
      <c r="H211" s="486">
        <v>200</v>
      </c>
    </row>
    <row r="212" spans="1:8" ht="31.5">
      <c r="A212" s="394" t="s">
        <v>562</v>
      </c>
      <c r="B212" s="506" t="s">
        <v>217</v>
      </c>
      <c r="C212" s="485" t="s">
        <v>111</v>
      </c>
      <c r="D212" s="485" t="s">
        <v>563</v>
      </c>
      <c r="E212" s="485"/>
      <c r="F212" s="486">
        <f>F213</f>
        <v>10000</v>
      </c>
      <c r="G212" s="486">
        <f t="shared" ref="G212:H214" si="85">G213</f>
        <v>3000</v>
      </c>
      <c r="H212" s="486">
        <f t="shared" si="85"/>
        <v>3000</v>
      </c>
    </row>
    <row r="213" spans="1:8" ht="63">
      <c r="A213" s="294" t="s">
        <v>605</v>
      </c>
      <c r="B213" s="506" t="s">
        <v>217</v>
      </c>
      <c r="C213" s="485" t="s">
        <v>111</v>
      </c>
      <c r="D213" s="485" t="s">
        <v>414</v>
      </c>
      <c r="E213" s="485"/>
      <c r="F213" s="486">
        <f>F214</f>
        <v>10000</v>
      </c>
      <c r="G213" s="486">
        <f t="shared" si="85"/>
        <v>3000</v>
      </c>
      <c r="H213" s="486">
        <f t="shared" si="85"/>
        <v>3000</v>
      </c>
    </row>
    <row r="214" spans="1:8" ht="31.5">
      <c r="A214" s="199" t="s">
        <v>352</v>
      </c>
      <c r="B214" s="506" t="s">
        <v>217</v>
      </c>
      <c r="C214" s="485" t="s">
        <v>111</v>
      </c>
      <c r="D214" s="485" t="s">
        <v>414</v>
      </c>
      <c r="E214" s="485" t="s">
        <v>341</v>
      </c>
      <c r="F214" s="486">
        <f>F215</f>
        <v>10000</v>
      </c>
      <c r="G214" s="486">
        <f t="shared" si="85"/>
        <v>3000</v>
      </c>
      <c r="H214" s="486">
        <f t="shared" si="85"/>
        <v>3000</v>
      </c>
    </row>
    <row r="215" spans="1:8">
      <c r="A215" s="309" t="s">
        <v>315</v>
      </c>
      <c r="B215" s="506" t="s">
        <v>217</v>
      </c>
      <c r="C215" s="485" t="s">
        <v>111</v>
      </c>
      <c r="D215" s="485" t="s">
        <v>414</v>
      </c>
      <c r="E215" s="485" t="s">
        <v>506</v>
      </c>
      <c r="F215" s="486">
        <v>10000</v>
      </c>
      <c r="G215" s="486">
        <v>3000</v>
      </c>
      <c r="H215" s="486">
        <v>3000</v>
      </c>
    </row>
    <row r="216" spans="1:8" ht="31.5">
      <c r="A216" s="484" t="s">
        <v>415</v>
      </c>
      <c r="B216" s="493" t="s">
        <v>217</v>
      </c>
      <c r="C216" s="488" t="s">
        <v>111</v>
      </c>
      <c r="D216" s="488" t="s">
        <v>416</v>
      </c>
      <c r="E216" s="488"/>
      <c r="F216" s="490">
        <f>F217</f>
        <v>231447.62</v>
      </c>
      <c r="G216" s="490">
        <f t="shared" ref="G216:H216" si="86">G217</f>
        <v>207588.19</v>
      </c>
      <c r="H216" s="490">
        <f t="shared" si="86"/>
        <v>145911.74</v>
      </c>
    </row>
    <row r="217" spans="1:8" ht="31.5">
      <c r="A217" s="484" t="s">
        <v>564</v>
      </c>
      <c r="B217" s="493" t="s">
        <v>217</v>
      </c>
      <c r="C217" s="488" t="s">
        <v>111</v>
      </c>
      <c r="D217" s="488" t="s">
        <v>565</v>
      </c>
      <c r="E217" s="488"/>
      <c r="F217" s="490">
        <f>F218+F221</f>
        <v>231447.62</v>
      </c>
      <c r="G217" s="490">
        <f t="shared" ref="G217:H217" si="87">G218+G221</f>
        <v>207588.19</v>
      </c>
      <c r="H217" s="490">
        <f t="shared" si="87"/>
        <v>145911.74</v>
      </c>
    </row>
    <row r="218" spans="1:8" ht="31.5">
      <c r="A218" s="199" t="s">
        <v>517</v>
      </c>
      <c r="B218" s="506" t="s">
        <v>217</v>
      </c>
      <c r="C218" s="485" t="s">
        <v>111</v>
      </c>
      <c r="D218" s="485" t="s">
        <v>417</v>
      </c>
      <c r="E218" s="485" t="s">
        <v>561</v>
      </c>
      <c r="F218" s="486">
        <f>F219+F220</f>
        <v>229447.62</v>
      </c>
      <c r="G218" s="486">
        <f t="shared" ref="G218:H218" si="88">G219+G220</f>
        <v>205588.19</v>
      </c>
      <c r="H218" s="486">
        <f t="shared" si="88"/>
        <v>143911.74</v>
      </c>
    </row>
    <row r="219" spans="1:8">
      <c r="A219" s="309" t="s">
        <v>519</v>
      </c>
      <c r="B219" s="506" t="s">
        <v>217</v>
      </c>
      <c r="C219" s="485" t="s">
        <v>111</v>
      </c>
      <c r="D219" s="485" t="s">
        <v>417</v>
      </c>
      <c r="E219" s="485" t="s">
        <v>520</v>
      </c>
      <c r="F219" s="486">
        <v>176247.62</v>
      </c>
      <c r="G219" s="486">
        <v>157901.84</v>
      </c>
      <c r="H219" s="486">
        <v>110531.29</v>
      </c>
    </row>
    <row r="220" spans="1:8" ht="63">
      <c r="A220" s="309" t="s">
        <v>521</v>
      </c>
      <c r="B220" s="506" t="s">
        <v>217</v>
      </c>
      <c r="C220" s="485" t="s">
        <v>111</v>
      </c>
      <c r="D220" s="485" t="s">
        <v>417</v>
      </c>
      <c r="E220" s="485" t="s">
        <v>522</v>
      </c>
      <c r="F220" s="486">
        <v>53200</v>
      </c>
      <c r="G220" s="486">
        <v>47686.35</v>
      </c>
      <c r="H220" s="486">
        <v>33380.449999999997</v>
      </c>
    </row>
    <row r="221" spans="1:8" ht="31.5">
      <c r="A221" s="199" t="s">
        <v>504</v>
      </c>
      <c r="B221" s="506" t="s">
        <v>217</v>
      </c>
      <c r="C221" s="485" t="s">
        <v>111</v>
      </c>
      <c r="D221" s="485" t="s">
        <v>418</v>
      </c>
      <c r="E221" s="485" t="s">
        <v>341</v>
      </c>
      <c r="F221" s="486">
        <f>F222</f>
        <v>2000</v>
      </c>
      <c r="G221" s="486">
        <f t="shared" ref="G221:H221" si="89">G222</f>
        <v>2000</v>
      </c>
      <c r="H221" s="486">
        <f t="shared" si="89"/>
        <v>2000</v>
      </c>
    </row>
    <row r="222" spans="1:8">
      <c r="A222" s="309" t="s">
        <v>315</v>
      </c>
      <c r="B222" s="506" t="s">
        <v>217</v>
      </c>
      <c r="C222" s="485" t="s">
        <v>111</v>
      </c>
      <c r="D222" s="485" t="s">
        <v>418</v>
      </c>
      <c r="E222" s="485" t="s">
        <v>506</v>
      </c>
      <c r="F222" s="486">
        <v>2000</v>
      </c>
      <c r="G222" s="486">
        <v>2000</v>
      </c>
      <c r="H222" s="486">
        <v>2000</v>
      </c>
    </row>
    <row r="223" spans="1:8" ht="63" hidden="1">
      <c r="A223" s="484" t="s">
        <v>566</v>
      </c>
      <c r="B223" s="506" t="s">
        <v>217</v>
      </c>
      <c r="C223" s="488" t="s">
        <v>423</v>
      </c>
      <c r="D223" s="488" t="s">
        <v>420</v>
      </c>
      <c r="E223" s="488"/>
      <c r="F223" s="490" t="e">
        <f>F225+F228</f>
        <v>#REF!</v>
      </c>
      <c r="G223" s="490" t="e">
        <f t="shared" ref="G223:H223" si="90">G225+G228</f>
        <v>#REF!</v>
      </c>
      <c r="H223" s="490" t="e">
        <f t="shared" si="90"/>
        <v>#REF!</v>
      </c>
    </row>
    <row r="224" spans="1:8" ht="31.5" hidden="1">
      <c r="A224" s="309" t="s">
        <v>567</v>
      </c>
      <c r="B224" s="506" t="s">
        <v>217</v>
      </c>
      <c r="C224" s="485" t="s">
        <v>423</v>
      </c>
      <c r="D224" s="485" t="s">
        <v>568</v>
      </c>
      <c r="E224" s="485"/>
      <c r="F224" s="486"/>
      <c r="G224" s="486"/>
      <c r="H224" s="486"/>
    </row>
    <row r="225" spans="1:8" ht="31.5" hidden="1">
      <c r="A225" s="199" t="s">
        <v>517</v>
      </c>
      <c r="B225" s="506" t="s">
        <v>217</v>
      </c>
      <c r="C225" s="485" t="s">
        <v>423</v>
      </c>
      <c r="D225" s="485" t="s">
        <v>421</v>
      </c>
      <c r="E225" s="485" t="s">
        <v>561</v>
      </c>
      <c r="F225" s="486">
        <f>F226+F227</f>
        <v>0</v>
      </c>
      <c r="G225" s="486">
        <f t="shared" ref="G225:H225" si="91">G226+G227</f>
        <v>0</v>
      </c>
      <c r="H225" s="486">
        <f t="shared" si="91"/>
        <v>0</v>
      </c>
    </row>
    <row r="226" spans="1:8" hidden="1">
      <c r="A226" s="309" t="s">
        <v>519</v>
      </c>
      <c r="B226" s="506" t="s">
        <v>217</v>
      </c>
      <c r="C226" s="485" t="s">
        <v>423</v>
      </c>
      <c r="D226" s="485" t="s">
        <v>421</v>
      </c>
      <c r="E226" s="485" t="s">
        <v>520</v>
      </c>
      <c r="F226" s="486"/>
      <c r="G226" s="486"/>
      <c r="H226" s="486"/>
    </row>
    <row r="227" spans="1:8" ht="63" hidden="1">
      <c r="A227" s="309" t="s">
        <v>521</v>
      </c>
      <c r="B227" s="506" t="s">
        <v>217</v>
      </c>
      <c r="C227" s="485" t="s">
        <v>423</v>
      </c>
      <c r="D227" s="485" t="s">
        <v>421</v>
      </c>
      <c r="E227" s="485" t="s">
        <v>522</v>
      </c>
      <c r="F227" s="486"/>
      <c r="G227" s="486"/>
      <c r="H227" s="486"/>
    </row>
    <row r="228" spans="1:8" ht="31.5" hidden="1">
      <c r="A228" s="199" t="s">
        <v>504</v>
      </c>
      <c r="B228" s="506" t="s">
        <v>217</v>
      </c>
      <c r="C228" s="485" t="s">
        <v>423</v>
      </c>
      <c r="D228" s="485" t="s">
        <v>424</v>
      </c>
      <c r="E228" s="485" t="s">
        <v>341</v>
      </c>
      <c r="F228" s="486" t="e">
        <f>#REF!</f>
        <v>#REF!</v>
      </c>
      <c r="G228" s="486" t="e">
        <f>#REF!</f>
        <v>#REF!</v>
      </c>
      <c r="H228" s="486" t="e">
        <f>#REF!</f>
        <v>#REF!</v>
      </c>
    </row>
    <row r="229" spans="1:8">
      <c r="A229" s="262" t="s">
        <v>329</v>
      </c>
      <c r="B229" s="493" t="s">
        <v>217</v>
      </c>
      <c r="C229" s="488" t="s">
        <v>609</v>
      </c>
      <c r="D229" s="488"/>
      <c r="E229" s="488"/>
      <c r="F229" s="490">
        <f t="shared" ref="F229:H234" si="92">F230</f>
        <v>139200</v>
      </c>
      <c r="G229" s="490">
        <f t="shared" si="92"/>
        <v>149436</v>
      </c>
      <c r="H229" s="490">
        <f t="shared" si="92"/>
        <v>149436</v>
      </c>
    </row>
    <row r="230" spans="1:8">
      <c r="A230" s="456" t="s">
        <v>207</v>
      </c>
      <c r="B230" s="493" t="s">
        <v>217</v>
      </c>
      <c r="C230" s="488" t="s">
        <v>210</v>
      </c>
      <c r="D230" s="488"/>
      <c r="E230" s="488"/>
      <c r="F230" s="490">
        <f t="shared" si="92"/>
        <v>139200</v>
      </c>
      <c r="G230" s="490">
        <f t="shared" si="92"/>
        <v>149436</v>
      </c>
      <c r="H230" s="490">
        <f t="shared" si="92"/>
        <v>149436</v>
      </c>
    </row>
    <row r="231" spans="1:8" ht="31.5">
      <c r="A231" s="287" t="s">
        <v>608</v>
      </c>
      <c r="B231" s="493" t="s">
        <v>217</v>
      </c>
      <c r="C231" s="488" t="s">
        <v>210</v>
      </c>
      <c r="D231" s="488" t="s">
        <v>345</v>
      </c>
      <c r="E231" s="488"/>
      <c r="F231" s="490">
        <f t="shared" si="92"/>
        <v>139200</v>
      </c>
      <c r="G231" s="490">
        <f t="shared" si="92"/>
        <v>149436</v>
      </c>
      <c r="H231" s="490">
        <f t="shared" si="92"/>
        <v>149436</v>
      </c>
    </row>
    <row r="232" spans="1:8">
      <c r="A232" s="441" t="s">
        <v>477</v>
      </c>
      <c r="B232" s="493" t="s">
        <v>217</v>
      </c>
      <c r="C232" s="488" t="s">
        <v>210</v>
      </c>
      <c r="D232" s="488" t="s">
        <v>479</v>
      </c>
      <c r="E232" s="488"/>
      <c r="F232" s="490">
        <f t="shared" si="92"/>
        <v>139200</v>
      </c>
      <c r="G232" s="490">
        <f t="shared" si="92"/>
        <v>149436</v>
      </c>
      <c r="H232" s="490">
        <f t="shared" si="92"/>
        <v>149436</v>
      </c>
    </row>
    <row r="233" spans="1:8" ht="31.5">
      <c r="A233" s="505" t="s">
        <v>607</v>
      </c>
      <c r="B233" s="506" t="s">
        <v>217</v>
      </c>
      <c r="C233" s="485" t="s">
        <v>210</v>
      </c>
      <c r="D233" s="485" t="s">
        <v>610</v>
      </c>
      <c r="E233" s="485"/>
      <c r="F233" s="486">
        <f t="shared" si="92"/>
        <v>139200</v>
      </c>
      <c r="G233" s="486">
        <f t="shared" si="92"/>
        <v>149436</v>
      </c>
      <c r="H233" s="486">
        <f t="shared" si="92"/>
        <v>149436</v>
      </c>
    </row>
    <row r="234" spans="1:8" ht="47.25">
      <c r="A234" s="263" t="s">
        <v>478</v>
      </c>
      <c r="B234" s="506" t="s">
        <v>217</v>
      </c>
      <c r="C234" s="485" t="s">
        <v>210</v>
      </c>
      <c r="D234" s="485" t="s">
        <v>480</v>
      </c>
      <c r="E234" s="485" t="s">
        <v>612</v>
      </c>
      <c r="F234" s="486">
        <f t="shared" si="92"/>
        <v>139200</v>
      </c>
      <c r="G234" s="486">
        <f t="shared" si="92"/>
        <v>149436</v>
      </c>
      <c r="H234" s="486">
        <f t="shared" si="92"/>
        <v>149436</v>
      </c>
    </row>
    <row r="235" spans="1:8" ht="47.25">
      <c r="A235" s="263" t="s">
        <v>613</v>
      </c>
      <c r="B235" s="506" t="s">
        <v>217</v>
      </c>
      <c r="C235" s="485" t="s">
        <v>210</v>
      </c>
      <c r="D235" s="485" t="s">
        <v>480</v>
      </c>
      <c r="E235" s="485" t="s">
        <v>611</v>
      </c>
      <c r="F235" s="486">
        <v>139200</v>
      </c>
      <c r="G235" s="486">
        <v>149436</v>
      </c>
      <c r="H235" s="486">
        <v>149436</v>
      </c>
    </row>
    <row r="236" spans="1:8">
      <c r="A236" s="484" t="s">
        <v>606</v>
      </c>
      <c r="B236" s="454"/>
      <c r="C236" s="488"/>
      <c r="D236" s="488"/>
      <c r="E236" s="488"/>
      <c r="F236" s="490" t="e">
        <f>F198+F168+F116+F79+F52+F44+F11+F229</f>
        <v>#REF!</v>
      </c>
      <c r="G236" s="490">
        <f>G198+G168+G116+G79+G52+G44+G11+G229</f>
        <v>5336862.5</v>
      </c>
      <c r="H236" s="490">
        <f>H198+H168+H116+H79+H52+H44+H11+H229</f>
        <v>4288260.5</v>
      </c>
    </row>
    <row r="237" spans="1:8">
      <c r="A237" s="483"/>
      <c r="B237" s="483"/>
      <c r="C237" s="483"/>
      <c r="G237" s="19"/>
      <c r="H237" s="15"/>
    </row>
    <row r="238" spans="1:8">
      <c r="A238" s="483"/>
      <c r="B238" s="483"/>
      <c r="C238" s="483"/>
      <c r="G238" s="19"/>
      <c r="H238" s="15"/>
    </row>
    <row r="239" spans="1:8">
      <c r="A239" s="483"/>
      <c r="B239" s="483"/>
      <c r="C239" s="483"/>
      <c r="G239" s="19"/>
      <c r="H239" s="15"/>
    </row>
    <row r="240" spans="1:8" ht="18.75">
      <c r="A240" s="260" t="s">
        <v>199</v>
      </c>
      <c r="B240" s="483"/>
      <c r="C240" s="483"/>
      <c r="F240" s="507" t="s">
        <v>200</v>
      </c>
      <c r="G240" s="19"/>
      <c r="H240" s="15"/>
    </row>
    <row r="241" spans="1:8">
      <c r="A241" s="483"/>
      <c r="B241" s="483"/>
      <c r="C241" s="483"/>
      <c r="G241" s="19"/>
      <c r="H241" s="15"/>
    </row>
    <row r="242" spans="1:8">
      <c r="A242" s="483"/>
      <c r="B242" s="483"/>
      <c r="C242" s="483"/>
      <c r="G242" s="19"/>
      <c r="H242" s="15"/>
    </row>
  </sheetData>
  <mergeCells count="12">
    <mergeCell ref="A2:H2"/>
    <mergeCell ref="A3:H3"/>
    <mergeCell ref="A4:H4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9"/>
  <sheetViews>
    <sheetView workbookViewId="0">
      <selection sqref="A1:E1048576"/>
    </sheetView>
  </sheetViews>
  <sheetFormatPr defaultRowHeight="1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>
      <c r="A1" s="601"/>
      <c r="B1" s="601"/>
      <c r="C1" s="601"/>
      <c r="D1" s="601"/>
      <c r="E1" s="282"/>
    </row>
    <row r="2" spans="1:5" ht="15.75">
      <c r="A2" s="602"/>
      <c r="B2" s="602"/>
      <c r="C2" s="602"/>
      <c r="D2" s="602"/>
      <c r="E2" s="283"/>
    </row>
    <row r="3" spans="1:5">
      <c r="A3" s="284"/>
      <c r="B3" s="285"/>
      <c r="C3" s="284"/>
      <c r="D3" s="286"/>
      <c r="E3" s="284"/>
    </row>
    <row r="4" spans="1:5" ht="15.75">
      <c r="A4" s="287"/>
      <c r="B4" s="285"/>
      <c r="C4" s="284"/>
      <c r="D4" s="285"/>
      <c r="E4" s="288"/>
    </row>
    <row r="5" spans="1:5" ht="15.75">
      <c r="A5" s="289"/>
      <c r="B5" s="290"/>
      <c r="C5" s="291"/>
      <c r="D5" s="292"/>
      <c r="E5" s="293"/>
    </row>
    <row r="6" spans="1:5" ht="15.75">
      <c r="A6" s="289"/>
      <c r="B6" s="290"/>
      <c r="C6" s="291"/>
      <c r="D6" s="292"/>
      <c r="E6" s="293"/>
    </row>
    <row r="7" spans="1:5" ht="15.75">
      <c r="A7" s="289"/>
      <c r="B7" s="290"/>
      <c r="C7" s="291"/>
      <c r="D7" s="292"/>
      <c r="E7" s="293"/>
    </row>
    <row r="8" spans="1:5" ht="15.75">
      <c r="A8" s="289"/>
      <c r="B8" s="290"/>
      <c r="C8" s="291"/>
      <c r="D8" s="292"/>
      <c r="E8" s="293"/>
    </row>
    <row r="9" spans="1:5" ht="15.75">
      <c r="A9" s="294"/>
      <c r="B9" s="295"/>
      <c r="C9" s="291"/>
      <c r="D9" s="292"/>
      <c r="E9" s="293"/>
    </row>
    <row r="10" spans="1:5" ht="15.75">
      <c r="A10" s="294"/>
      <c r="B10" s="295"/>
      <c r="C10" s="296"/>
      <c r="D10" s="297"/>
      <c r="E10" s="298"/>
    </row>
    <row r="11" spans="1:5" ht="15.75">
      <c r="A11" s="289"/>
      <c r="B11" s="290"/>
      <c r="C11" s="291"/>
      <c r="D11" s="292"/>
      <c r="E11" s="293"/>
    </row>
    <row r="12" spans="1:5" ht="15.75">
      <c r="A12" s="289"/>
      <c r="B12" s="290"/>
      <c r="C12" s="291"/>
      <c r="D12" s="292"/>
      <c r="E12" s="293"/>
    </row>
    <row r="13" spans="1:5" ht="15.75">
      <c r="A13" s="289"/>
      <c r="B13" s="290"/>
      <c r="C13" s="291"/>
      <c r="D13" s="292"/>
      <c r="E13" s="293"/>
    </row>
    <row r="14" spans="1:5" ht="15.75">
      <c r="A14" s="289"/>
      <c r="B14" s="290"/>
      <c r="C14" s="291"/>
      <c r="D14" s="292"/>
      <c r="E14" s="293"/>
    </row>
    <row r="15" spans="1:5" ht="15.75">
      <c r="A15" s="294"/>
      <c r="B15" s="299"/>
      <c r="C15" s="300"/>
      <c r="D15" s="301"/>
      <c r="E15" s="298"/>
    </row>
    <row r="16" spans="1:5" ht="15.75">
      <c r="A16" s="294"/>
      <c r="B16" s="299"/>
      <c r="C16" s="300"/>
      <c r="D16" s="299"/>
      <c r="E16" s="298"/>
    </row>
    <row r="17" spans="1:5" ht="15.75">
      <c r="A17" s="294"/>
      <c r="B17" s="299"/>
      <c r="C17" s="300"/>
      <c r="D17" s="299"/>
      <c r="E17" s="298"/>
    </row>
    <row r="18" spans="1:5" ht="15.75">
      <c r="A18" s="294"/>
      <c r="B18" s="299"/>
      <c r="C18" s="300"/>
      <c r="D18" s="299"/>
      <c r="E18" s="298"/>
    </row>
    <row r="19" spans="1:5" ht="16.5" thickBot="1">
      <c r="A19" s="302"/>
      <c r="B19" s="303"/>
      <c r="C19" s="303"/>
      <c r="D19" s="303"/>
      <c r="E19" s="293"/>
    </row>
    <row r="20" spans="1:5" ht="15.75">
      <c r="A20" s="304"/>
      <c r="B20" s="305"/>
      <c r="C20" s="306"/>
      <c r="D20" s="307"/>
      <c r="E20" s="308"/>
    </row>
    <row r="21" spans="1:5" ht="15.75">
      <c r="A21" s="309"/>
      <c r="B21" s="310"/>
      <c r="C21" s="311"/>
      <c r="D21" s="311"/>
      <c r="E21" s="312"/>
    </row>
    <row r="22" spans="1:5" ht="16.5" thickBot="1">
      <c r="A22" s="313"/>
      <c r="B22" s="310"/>
      <c r="C22" s="314"/>
      <c r="D22" s="311"/>
      <c r="E22" s="315"/>
    </row>
    <row r="23" spans="1:5" ht="15.75">
      <c r="A23" s="316"/>
      <c r="B23" s="310"/>
      <c r="C23" s="310"/>
      <c r="D23" s="317"/>
      <c r="E23" s="318"/>
    </row>
    <row r="24" spans="1:5" ht="15.75">
      <c r="A24" s="309"/>
      <c r="B24" s="310"/>
      <c r="C24" s="319"/>
      <c r="D24" s="320"/>
      <c r="E24" s="321"/>
    </row>
    <row r="25" spans="1:5" ht="16.5" thickBot="1">
      <c r="A25" s="313"/>
      <c r="B25" s="310"/>
      <c r="C25" s="310"/>
      <c r="D25" s="322"/>
      <c r="E25" s="318"/>
    </row>
    <row r="26" spans="1:5" ht="15.75">
      <c r="A26" s="316"/>
      <c r="B26" s="310"/>
      <c r="C26" s="310"/>
      <c r="D26" s="322"/>
      <c r="E26" s="318"/>
    </row>
    <row r="27" spans="1:5" ht="15.75">
      <c r="A27" s="323"/>
      <c r="B27" s="310"/>
      <c r="C27" s="310"/>
      <c r="D27" s="322"/>
      <c r="E27" s="321"/>
    </row>
    <row r="28" spans="1:5" ht="16.5" thickBot="1">
      <c r="A28" s="324"/>
      <c r="B28" s="310"/>
      <c r="C28" s="319"/>
      <c r="D28" s="320"/>
      <c r="E28" s="325"/>
    </row>
    <row r="29" spans="1:5" ht="15.75">
      <c r="A29" s="316"/>
      <c r="B29" s="310"/>
      <c r="C29" s="310"/>
      <c r="D29" s="322"/>
      <c r="E29" s="325"/>
    </row>
    <row r="30" spans="1:5" ht="16.5" thickBot="1">
      <c r="A30" s="324"/>
      <c r="B30" s="310"/>
      <c r="C30" s="326"/>
      <c r="D30" s="311"/>
      <c r="E30" s="325"/>
    </row>
    <row r="31" spans="1:5" ht="15.75">
      <c r="A31" s="316"/>
      <c r="B31" s="310"/>
      <c r="C31" s="326"/>
      <c r="D31" s="317"/>
      <c r="E31" s="325"/>
    </row>
    <row r="32" spans="1:5" ht="16.5" thickBot="1">
      <c r="A32" s="327"/>
      <c r="B32" s="328"/>
      <c r="C32" s="328"/>
      <c r="D32" s="328"/>
      <c r="E32" s="329"/>
    </row>
    <row r="33" spans="1:5" ht="16.5" thickBot="1">
      <c r="A33" s="330"/>
      <c r="B33" s="328"/>
      <c r="C33" s="328"/>
      <c r="D33" s="328"/>
      <c r="E33" s="329"/>
    </row>
    <row r="34" spans="1:5" ht="16.5" thickBot="1">
      <c r="A34" s="289"/>
      <c r="B34" s="328"/>
      <c r="C34" s="328"/>
      <c r="D34" s="328"/>
      <c r="E34" s="329"/>
    </row>
    <row r="35" spans="1:5" ht="16.5" thickBot="1">
      <c r="A35" s="324"/>
      <c r="B35" s="331"/>
      <c r="C35" s="331"/>
      <c r="D35" s="331"/>
      <c r="E35" s="332"/>
    </row>
    <row r="36" spans="1:5" ht="16.5" thickBot="1">
      <c r="A36" s="313"/>
      <c r="B36" s="331"/>
      <c r="C36" s="331"/>
      <c r="D36" s="331"/>
      <c r="E36" s="332"/>
    </row>
    <row r="37" spans="1:5" ht="16.5" thickBot="1">
      <c r="A37" s="333"/>
      <c r="B37" s="334"/>
      <c r="C37" s="334"/>
      <c r="D37" s="335"/>
      <c r="E37" s="336"/>
    </row>
    <row r="38" spans="1:5" ht="16.5" thickBot="1">
      <c r="A38" s="337"/>
      <c r="B38" s="338"/>
      <c r="C38" s="339"/>
      <c r="D38" s="339"/>
      <c r="E38" s="340"/>
    </row>
    <row r="39" spans="1:5" ht="16.5" thickBot="1">
      <c r="A39" s="294"/>
      <c r="B39" s="341"/>
      <c r="C39" s="342"/>
      <c r="D39" s="342"/>
      <c r="E39" s="343"/>
    </row>
    <row r="40" spans="1:5" ht="15.75">
      <c r="A40" s="344"/>
      <c r="B40" s="341"/>
      <c r="C40" s="345"/>
      <c r="D40" s="345"/>
      <c r="E40" s="346"/>
    </row>
    <row r="41" spans="1:5" ht="15.75">
      <c r="A41" s="347"/>
      <c r="B41" s="348"/>
      <c r="C41" s="348"/>
      <c r="D41" s="348"/>
      <c r="E41" s="349"/>
    </row>
    <row r="42" spans="1:5" ht="16.5" thickBot="1">
      <c r="A42" s="324"/>
      <c r="B42" s="350"/>
      <c r="C42" s="351"/>
      <c r="D42" s="351"/>
      <c r="E42" s="352"/>
    </row>
    <row r="43" spans="1:5" ht="16.5" thickBot="1">
      <c r="A43" s="313"/>
      <c r="B43" s="350"/>
      <c r="C43" s="353"/>
      <c r="D43" s="351"/>
      <c r="E43" s="352"/>
    </row>
    <row r="44" spans="1:5" ht="16.5" thickBot="1">
      <c r="A44" s="289"/>
      <c r="B44" s="354"/>
      <c r="C44" s="354"/>
      <c r="D44" s="354"/>
      <c r="E44" s="355"/>
    </row>
    <row r="45" spans="1:5" ht="16.5" thickBot="1">
      <c r="A45" s="324"/>
      <c r="B45" s="331"/>
      <c r="C45" s="356"/>
      <c r="D45" s="356"/>
      <c r="E45" s="357"/>
    </row>
    <row r="46" spans="1:5" ht="16.5" thickBot="1">
      <c r="A46" s="313"/>
      <c r="B46" s="331"/>
      <c r="C46" s="331"/>
      <c r="D46" s="331"/>
      <c r="E46" s="332"/>
    </row>
    <row r="47" spans="1:5" ht="15.75">
      <c r="A47" s="333"/>
      <c r="B47" s="334"/>
      <c r="C47" s="358"/>
      <c r="D47" s="335"/>
      <c r="E47" s="359"/>
    </row>
    <row r="48" spans="1:5" ht="15.75">
      <c r="A48" s="289"/>
      <c r="B48" s="360"/>
      <c r="C48" s="361"/>
      <c r="D48" s="361"/>
      <c r="E48" s="336"/>
    </row>
    <row r="49" spans="1:5" ht="16.5" thickBot="1">
      <c r="A49" s="324"/>
      <c r="B49" s="362"/>
      <c r="C49" s="356"/>
      <c r="D49" s="356"/>
      <c r="E49" s="357"/>
    </row>
    <row r="50" spans="1:5" ht="16.5" thickBot="1">
      <c r="A50" s="313"/>
      <c r="B50" s="362"/>
      <c r="C50" s="331"/>
      <c r="D50" s="331"/>
      <c r="E50" s="332"/>
    </row>
    <row r="51" spans="1:5" ht="16.5" thickBot="1">
      <c r="A51" s="363"/>
      <c r="B51" s="328"/>
      <c r="C51" s="328"/>
      <c r="D51" s="328"/>
      <c r="E51" s="329"/>
    </row>
    <row r="52" spans="1:5" ht="16.5" thickBot="1">
      <c r="A52" s="363"/>
      <c r="B52" s="328"/>
      <c r="C52" s="328"/>
      <c r="D52" s="328"/>
      <c r="E52" s="329"/>
    </row>
    <row r="53" spans="1:5" ht="16.5" thickBot="1">
      <c r="A53" s="289"/>
      <c r="B53" s="328"/>
      <c r="C53" s="328"/>
      <c r="D53" s="328"/>
      <c r="E53" s="329"/>
    </row>
    <row r="54" spans="1:5" ht="16.5" thickBot="1">
      <c r="A54" s="324"/>
      <c r="B54" s="356"/>
      <c r="C54" s="356"/>
      <c r="D54" s="356"/>
      <c r="E54" s="357"/>
    </row>
    <row r="55" spans="1:5" ht="16.5" thickBot="1">
      <c r="A55" s="313"/>
      <c r="B55" s="356"/>
      <c r="C55" s="331"/>
      <c r="D55" s="331"/>
      <c r="E55" s="332"/>
    </row>
    <row r="56" spans="1:5" ht="16.5" thickBot="1">
      <c r="A56" s="289"/>
      <c r="B56" s="328"/>
      <c r="C56" s="328"/>
      <c r="D56" s="328"/>
      <c r="E56" s="329"/>
    </row>
    <row r="57" spans="1:5" ht="16.5" thickBot="1">
      <c r="A57" s="324"/>
      <c r="B57" s="356"/>
      <c r="C57" s="356"/>
      <c r="D57" s="356"/>
      <c r="E57" s="357"/>
    </row>
    <row r="58" spans="1:5" ht="16.5" thickBot="1">
      <c r="A58" s="313"/>
      <c r="B58" s="356"/>
      <c r="C58" s="331"/>
      <c r="D58" s="331"/>
      <c r="E58" s="332"/>
    </row>
    <row r="59" spans="1:5" ht="16.5" thickBot="1">
      <c r="A59" s="363"/>
      <c r="B59" s="328"/>
      <c r="C59" s="328"/>
      <c r="D59" s="328"/>
      <c r="E59" s="329"/>
    </row>
    <row r="60" spans="1:5" ht="16.5" thickBot="1">
      <c r="A60" s="289"/>
      <c r="B60" s="328"/>
      <c r="C60" s="328"/>
      <c r="D60" s="328"/>
      <c r="E60" s="329"/>
    </row>
    <row r="61" spans="1:5" ht="16.5" thickBot="1">
      <c r="A61" s="324"/>
      <c r="B61" s="331"/>
      <c r="C61" s="356"/>
      <c r="D61" s="356"/>
      <c r="E61" s="357"/>
    </row>
    <row r="62" spans="1:5" ht="16.5" thickBot="1">
      <c r="A62" s="313"/>
      <c r="B62" s="331"/>
      <c r="C62" s="331"/>
      <c r="D62" s="331"/>
      <c r="E62" s="332"/>
    </row>
    <row r="63" spans="1:5" ht="16.5" thickBot="1">
      <c r="A63" s="363"/>
      <c r="B63" s="328"/>
      <c r="C63" s="328"/>
      <c r="D63" s="328"/>
      <c r="E63" s="329"/>
    </row>
    <row r="64" spans="1:5" ht="16.5" thickBot="1">
      <c r="A64" s="289"/>
      <c r="B64" s="354"/>
      <c r="C64" s="354"/>
      <c r="D64" s="354"/>
      <c r="E64" s="355"/>
    </row>
    <row r="65" spans="1:5" ht="16.5" thickBot="1">
      <c r="A65" s="324"/>
      <c r="B65" s="356"/>
      <c r="C65" s="356"/>
      <c r="D65" s="356"/>
      <c r="E65" s="357"/>
    </row>
    <row r="66" spans="1:5" ht="16.5" thickBot="1">
      <c r="A66" s="313"/>
      <c r="B66" s="331"/>
      <c r="C66" s="331"/>
      <c r="D66" s="331"/>
      <c r="E66" s="332"/>
    </row>
    <row r="67" spans="1:5" ht="16.5" thickBot="1">
      <c r="A67" s="364"/>
      <c r="B67" s="354"/>
      <c r="C67" s="354"/>
      <c r="D67" s="354"/>
      <c r="E67" s="355"/>
    </row>
    <row r="68" spans="1:5" ht="16.5" thickBot="1">
      <c r="A68" s="289"/>
      <c r="B68" s="354"/>
      <c r="C68" s="354"/>
      <c r="D68" s="354"/>
      <c r="E68" s="355"/>
    </row>
    <row r="69" spans="1:5" ht="16.5" thickBot="1">
      <c r="A69" s="324"/>
      <c r="B69" s="331"/>
      <c r="C69" s="331"/>
      <c r="D69" s="331"/>
      <c r="E69" s="332"/>
    </row>
    <row r="70" spans="1:5" ht="16.5" thickBot="1">
      <c r="A70" s="313"/>
      <c r="B70" s="331"/>
      <c r="C70" s="331"/>
      <c r="D70" s="331"/>
      <c r="E70" s="332"/>
    </row>
    <row r="71" spans="1:5" ht="16.5" thickBot="1">
      <c r="A71" s="365"/>
      <c r="B71" s="354"/>
      <c r="C71" s="354"/>
      <c r="D71" s="354"/>
      <c r="E71" s="355"/>
    </row>
    <row r="72" spans="1:5" ht="16.5" thickBot="1">
      <c r="A72" s="327"/>
      <c r="B72" s="328"/>
      <c r="C72" s="328"/>
      <c r="D72" s="328"/>
      <c r="E72" s="329"/>
    </row>
    <row r="73" spans="1:5" ht="16.5" thickBot="1">
      <c r="A73" s="289"/>
      <c r="B73" s="354"/>
      <c r="C73" s="354"/>
      <c r="D73" s="354"/>
      <c r="E73" s="355"/>
    </row>
    <row r="74" spans="1:5" ht="16.5" thickBot="1">
      <c r="A74" s="324"/>
      <c r="B74" s="331"/>
      <c r="C74" s="331"/>
      <c r="D74" s="331"/>
      <c r="E74" s="332"/>
    </row>
    <row r="75" spans="1:5" ht="16.5" thickBot="1">
      <c r="A75" s="313"/>
      <c r="B75" s="331"/>
      <c r="C75" s="331"/>
      <c r="D75" s="331"/>
      <c r="E75" s="332"/>
    </row>
    <row r="76" spans="1:5" ht="16.5" thickBot="1">
      <c r="A76" s="366"/>
      <c r="B76" s="328"/>
      <c r="C76" s="328"/>
      <c r="D76" s="328"/>
      <c r="E76" s="329"/>
    </row>
    <row r="77" spans="1:5" ht="16.5" thickBot="1">
      <c r="A77" s="289"/>
      <c r="B77" s="354"/>
      <c r="C77" s="354"/>
      <c r="D77" s="354"/>
      <c r="E77" s="355"/>
    </row>
    <row r="78" spans="1:5" ht="16.5" thickBot="1">
      <c r="A78" s="324"/>
      <c r="B78" s="331"/>
      <c r="C78" s="331"/>
      <c r="D78" s="331"/>
      <c r="E78" s="332"/>
    </row>
    <row r="79" spans="1:5" ht="16.5" thickBot="1">
      <c r="A79" s="313"/>
      <c r="B79" s="331"/>
      <c r="C79" s="331"/>
      <c r="D79" s="331"/>
      <c r="E79" s="332"/>
    </row>
    <row r="80" spans="1:5" ht="16.5" thickBot="1">
      <c r="A80" s="366"/>
      <c r="B80" s="328"/>
      <c r="C80" s="328"/>
      <c r="D80" s="328"/>
      <c r="E80" s="329"/>
    </row>
    <row r="81" spans="1:5" ht="16.5" thickBot="1">
      <c r="A81" s="313"/>
      <c r="B81" s="331"/>
      <c r="C81" s="331"/>
      <c r="D81" s="331"/>
      <c r="E81" s="332"/>
    </row>
    <row r="82" spans="1:5" ht="16.5" thickBot="1">
      <c r="A82" s="313"/>
      <c r="B82" s="331"/>
      <c r="C82" s="331"/>
      <c r="D82" s="331"/>
      <c r="E82" s="332"/>
    </row>
    <row r="83" spans="1:5" ht="16.5" thickBot="1">
      <c r="A83" s="313"/>
      <c r="B83" s="331"/>
      <c r="C83" s="331"/>
      <c r="D83" s="331"/>
      <c r="E83" s="332"/>
    </row>
    <row r="84" spans="1:5" ht="16.5" thickBot="1">
      <c r="A84" s="313"/>
      <c r="B84" s="331"/>
      <c r="C84" s="331"/>
      <c r="D84" s="331"/>
      <c r="E84" s="332"/>
    </row>
    <row r="85" spans="1:5" ht="16.5" thickBot="1">
      <c r="A85" s="324"/>
      <c r="B85" s="331"/>
      <c r="C85" s="331"/>
      <c r="D85" s="331"/>
      <c r="E85" s="332"/>
    </row>
    <row r="86" spans="1:5" ht="16.5" thickBot="1">
      <c r="A86" s="313"/>
      <c r="B86" s="331"/>
      <c r="C86" s="331"/>
      <c r="D86" s="331"/>
      <c r="E86" s="332"/>
    </row>
    <row r="87" spans="1:5" ht="16.5" thickBot="1">
      <c r="A87" s="324"/>
      <c r="B87" s="331"/>
      <c r="C87" s="331"/>
      <c r="D87" s="331"/>
      <c r="E87" s="332"/>
    </row>
    <row r="88" spans="1:5" ht="16.5" thickBot="1">
      <c r="A88" s="313"/>
      <c r="B88" s="331"/>
      <c r="C88" s="331"/>
      <c r="D88" s="331"/>
      <c r="E88" s="332"/>
    </row>
    <row r="89" spans="1:5" ht="16.5" thickBot="1">
      <c r="A89" s="365"/>
      <c r="B89" s="354"/>
      <c r="C89" s="354"/>
      <c r="D89" s="354"/>
      <c r="E89" s="355"/>
    </row>
    <row r="90" spans="1:5" ht="16.5" thickBot="1">
      <c r="A90" s="289"/>
      <c r="B90" s="331"/>
      <c r="C90" s="331"/>
      <c r="D90" s="331"/>
      <c r="E90" s="332"/>
    </row>
    <row r="91" spans="1:5" ht="16.5" thickBot="1">
      <c r="A91" s="324"/>
      <c r="B91" s="331"/>
      <c r="C91" s="331"/>
      <c r="D91" s="331"/>
      <c r="E91" s="332"/>
    </row>
    <row r="92" spans="1:5" ht="16.5" thickBot="1">
      <c r="A92" s="313"/>
      <c r="B92" s="331"/>
      <c r="C92" s="331"/>
      <c r="D92" s="331"/>
      <c r="E92" s="332"/>
    </row>
    <row r="93" spans="1:5" ht="16.5" thickBot="1">
      <c r="A93" s="365"/>
      <c r="B93" s="354"/>
      <c r="C93" s="354"/>
      <c r="D93" s="354"/>
      <c r="E93" s="355"/>
    </row>
    <row r="94" spans="1:5" ht="16.5" thickBot="1">
      <c r="A94" s="327"/>
      <c r="B94" s="328"/>
      <c r="C94" s="328"/>
      <c r="D94" s="328"/>
      <c r="E94" s="329"/>
    </row>
    <row r="95" spans="1:5" ht="16.5" thickBot="1">
      <c r="A95" s="289"/>
      <c r="B95" s="328"/>
      <c r="C95" s="328"/>
      <c r="D95" s="328"/>
      <c r="E95" s="329"/>
    </row>
    <row r="96" spans="1:5" ht="16.5" thickBot="1">
      <c r="A96" s="324"/>
      <c r="B96" s="331"/>
      <c r="C96" s="331"/>
      <c r="D96" s="331"/>
      <c r="E96" s="332"/>
    </row>
    <row r="97" spans="1:5" ht="16.5" thickBot="1">
      <c r="A97" s="313"/>
      <c r="B97" s="331"/>
      <c r="C97" s="331"/>
      <c r="D97" s="331"/>
      <c r="E97" s="332"/>
    </row>
    <row r="98" spans="1:5" ht="16.5" thickBot="1">
      <c r="A98" s="289"/>
      <c r="B98" s="328"/>
      <c r="C98" s="328"/>
      <c r="D98" s="328"/>
      <c r="E98" s="329"/>
    </row>
    <row r="99" spans="1:5" ht="16.5" thickBot="1">
      <c r="A99" s="324"/>
      <c r="B99" s="331"/>
      <c r="C99" s="331"/>
      <c r="D99" s="331"/>
      <c r="E99" s="332"/>
    </row>
    <row r="100" spans="1:5" ht="16.5" thickBot="1">
      <c r="A100" s="313"/>
      <c r="B100" s="331"/>
      <c r="C100" s="331"/>
      <c r="D100" s="331"/>
      <c r="E100" s="332"/>
    </row>
    <row r="101" spans="1:5" ht="16.5" thickBot="1">
      <c r="A101" s="327"/>
      <c r="B101" s="328"/>
      <c r="C101" s="328"/>
      <c r="D101" s="328"/>
      <c r="E101" s="329"/>
    </row>
    <row r="102" spans="1:5" ht="16.5" thickBot="1">
      <c r="A102" s="313"/>
      <c r="B102" s="331"/>
      <c r="C102" s="331"/>
      <c r="D102" s="331"/>
      <c r="E102" s="332"/>
    </row>
    <row r="103" spans="1:5" ht="16.5" thickBot="1">
      <c r="A103" s="313"/>
      <c r="B103" s="331"/>
      <c r="C103" s="331"/>
      <c r="D103" s="331"/>
      <c r="E103" s="332"/>
    </row>
    <row r="104" spans="1:5" ht="16.5" thickBot="1">
      <c r="A104" s="313"/>
      <c r="B104" s="331"/>
      <c r="C104" s="331"/>
      <c r="D104" s="331"/>
      <c r="E104" s="332"/>
    </row>
    <row r="105" spans="1:5" ht="16.5" thickBot="1">
      <c r="A105" s="313"/>
      <c r="B105" s="331"/>
      <c r="C105" s="331"/>
      <c r="D105" s="331"/>
      <c r="E105" s="332"/>
    </row>
    <row r="106" spans="1:5" ht="16.5" thickBot="1">
      <c r="A106" s="324"/>
      <c r="B106" s="331"/>
      <c r="C106" s="356"/>
      <c r="D106" s="356"/>
      <c r="E106" s="357"/>
    </row>
    <row r="107" spans="1:5" ht="16.5" thickBot="1">
      <c r="A107" s="313"/>
      <c r="B107" s="331"/>
      <c r="C107" s="331"/>
      <c r="D107" s="331"/>
      <c r="E107" s="332"/>
    </row>
    <row r="108" spans="1:5" ht="16.5" thickBot="1">
      <c r="A108" s="324"/>
      <c r="B108" s="331"/>
      <c r="C108" s="356"/>
      <c r="D108" s="356"/>
      <c r="E108" s="357"/>
    </row>
    <row r="109" spans="1:5" ht="16.5" thickBot="1">
      <c r="A109" s="313"/>
      <c r="B109" s="331"/>
      <c r="C109" s="331"/>
      <c r="D109" s="331"/>
      <c r="E109" s="332"/>
    </row>
    <row r="110" spans="1:5" ht="16.5" thickBot="1">
      <c r="A110" s="294"/>
      <c r="B110" s="356"/>
      <c r="C110" s="356"/>
      <c r="D110" s="356"/>
      <c r="E110" s="357"/>
    </row>
    <row r="111" spans="1:5" ht="16.5" thickBot="1">
      <c r="A111" s="324"/>
      <c r="B111" s="356"/>
      <c r="C111" s="331"/>
      <c r="D111" s="331"/>
      <c r="E111" s="332"/>
    </row>
    <row r="112" spans="1:5" ht="16.5" thickBot="1">
      <c r="A112" s="313"/>
      <c r="B112" s="356"/>
      <c r="C112" s="331"/>
      <c r="D112" s="331"/>
      <c r="E112" s="332"/>
    </row>
    <row r="113" spans="1:5" ht="15.75">
      <c r="A113" s="367"/>
      <c r="B113" s="368"/>
      <c r="C113" s="368"/>
      <c r="D113" s="368"/>
      <c r="E113" s="369"/>
    </row>
    <row r="114" spans="1:5" ht="15.75">
      <c r="A114" s="370"/>
      <c r="B114" s="350"/>
      <c r="C114" s="350"/>
      <c r="D114" s="350"/>
      <c r="E114" s="312"/>
    </row>
    <row r="115" spans="1:5" ht="16.5" thickBot="1">
      <c r="A115" s="313"/>
      <c r="B115" s="350"/>
      <c r="C115" s="350"/>
      <c r="D115" s="350"/>
      <c r="E115" s="371"/>
    </row>
    <row r="116" spans="1:5" ht="16.5" thickBot="1">
      <c r="A116" s="313"/>
      <c r="B116" s="350"/>
      <c r="C116" s="350"/>
      <c r="D116" s="350"/>
      <c r="E116" s="371"/>
    </row>
    <row r="117" spans="1:5" ht="16.5" thickBot="1">
      <c r="A117" s="313"/>
      <c r="B117" s="372"/>
      <c r="C117" s="350"/>
      <c r="D117" s="350"/>
      <c r="E117" s="371"/>
    </row>
    <row r="118" spans="1:5" ht="16.5" thickBot="1">
      <c r="A118" s="324"/>
      <c r="B118" s="372"/>
      <c r="C118" s="350"/>
      <c r="D118" s="350"/>
      <c r="E118" s="371"/>
    </row>
    <row r="119" spans="1:5" ht="16.5" thickBot="1">
      <c r="A119" s="313"/>
      <c r="B119" s="372"/>
      <c r="C119" s="350"/>
      <c r="D119" s="350"/>
      <c r="E119" s="371"/>
    </row>
    <row r="120" spans="1:5" ht="15.75">
      <c r="A120" s="367"/>
      <c r="B120" s="334"/>
      <c r="C120" s="361"/>
      <c r="D120" s="361"/>
      <c r="E120" s="373"/>
    </row>
    <row r="121" spans="1:5" ht="15.75">
      <c r="A121" s="370"/>
      <c r="B121" s="372"/>
      <c r="C121" s="350"/>
      <c r="D121" s="350"/>
      <c r="E121" s="371"/>
    </row>
    <row r="122" spans="1:5" ht="16.5" thickBot="1">
      <c r="A122" s="313"/>
      <c r="B122" s="372"/>
      <c r="C122" s="350"/>
      <c r="D122" s="350"/>
      <c r="E122" s="371"/>
    </row>
    <row r="123" spans="1:5" ht="16.5" thickBot="1">
      <c r="A123" s="313"/>
      <c r="B123" s="372"/>
      <c r="C123" s="350"/>
      <c r="D123" s="350"/>
      <c r="E123" s="371"/>
    </row>
    <row r="124" spans="1:5" ht="16.5" thickBot="1">
      <c r="A124" s="313"/>
      <c r="B124" s="342"/>
      <c r="C124" s="342"/>
      <c r="D124" s="342"/>
      <c r="E124" s="374"/>
    </row>
    <row r="125" spans="1:5" ht="16.5" thickBot="1">
      <c r="A125" s="375"/>
      <c r="B125" s="342"/>
      <c r="C125" s="350"/>
      <c r="D125" s="350"/>
      <c r="E125" s="312"/>
    </row>
    <row r="126" spans="1:5" ht="16.5" thickBot="1">
      <c r="A126" s="313"/>
      <c r="B126" s="342"/>
      <c r="C126" s="350"/>
      <c r="D126" s="350"/>
      <c r="E126" s="371"/>
    </row>
    <row r="127" spans="1:5" ht="15.75">
      <c r="A127" s="376"/>
      <c r="B127" s="368"/>
      <c r="C127" s="368"/>
      <c r="D127" s="368"/>
      <c r="E127" s="369"/>
    </row>
    <row r="128" spans="1:5" ht="15.75">
      <c r="A128" s="289"/>
      <c r="B128" s="377"/>
      <c r="C128" s="348"/>
      <c r="D128" s="348"/>
      <c r="E128" s="378"/>
    </row>
    <row r="129" spans="1:5" ht="16.5" thickBot="1">
      <c r="A129" s="324"/>
      <c r="B129" s="362"/>
      <c r="C129" s="350"/>
      <c r="D129" s="350"/>
      <c r="E129" s="371"/>
    </row>
    <row r="130" spans="1:5" ht="16.5" thickBot="1">
      <c r="A130" s="313"/>
      <c r="B130" s="362"/>
      <c r="C130" s="350"/>
      <c r="D130" s="372"/>
      <c r="E130" s="371"/>
    </row>
    <row r="131" spans="1:5" ht="15.75">
      <c r="A131" s="379"/>
      <c r="B131" s="380"/>
      <c r="C131" s="380"/>
      <c r="D131" s="381"/>
      <c r="E131" s="382"/>
    </row>
    <row r="132" spans="1:5" ht="15.75">
      <c r="A132" s="383"/>
      <c r="B132" s="384"/>
      <c r="C132" s="384"/>
      <c r="D132" s="384"/>
      <c r="E132" s="293"/>
    </row>
    <row r="133" spans="1:5" ht="15.75">
      <c r="A133" s="385"/>
      <c r="B133" s="384"/>
      <c r="C133" s="384"/>
      <c r="D133" s="384"/>
      <c r="E133" s="293"/>
    </row>
    <row r="134" spans="1:5" ht="15.75">
      <c r="A134" s="386"/>
      <c r="B134" s="384"/>
      <c r="C134" s="384"/>
      <c r="D134" s="384"/>
      <c r="E134" s="293"/>
    </row>
    <row r="135" spans="1:5" ht="15.75">
      <c r="A135" s="387"/>
      <c r="B135" s="388"/>
      <c r="C135" s="388"/>
      <c r="D135" s="388"/>
      <c r="E135" s="298"/>
    </row>
    <row r="136" spans="1:5" ht="15.75">
      <c r="A136" s="387"/>
      <c r="B136" s="388"/>
      <c r="C136" s="388"/>
      <c r="D136" s="388"/>
      <c r="E136" s="298"/>
    </row>
    <row r="137" spans="1:5" ht="15.75">
      <c r="A137" s="389"/>
      <c r="B137" s="384"/>
      <c r="C137" s="384"/>
      <c r="D137" s="384"/>
      <c r="E137" s="293"/>
    </row>
    <row r="138" spans="1:5" ht="16.5" thickBot="1">
      <c r="A138" s="365"/>
      <c r="B138" s="390"/>
      <c r="C138" s="390"/>
      <c r="D138" s="390"/>
      <c r="E138" s="391"/>
    </row>
    <row r="139" spans="1:5" ht="16.5" thickBot="1">
      <c r="A139" s="289"/>
      <c r="B139" s="390"/>
      <c r="C139" s="390"/>
      <c r="D139" s="390"/>
      <c r="E139" s="391"/>
    </row>
    <row r="140" spans="1:5" ht="16.5" thickBot="1">
      <c r="A140" s="294"/>
      <c r="B140" s="392"/>
      <c r="C140" s="392"/>
      <c r="D140" s="392"/>
      <c r="E140" s="393"/>
    </row>
    <row r="141" spans="1:5" ht="16.5" thickBot="1">
      <c r="A141" s="394"/>
      <c r="B141" s="392"/>
      <c r="C141" s="392"/>
      <c r="D141" s="392"/>
      <c r="E141" s="393"/>
    </row>
    <row r="142" spans="1:5" ht="16.5" thickBot="1">
      <c r="A142" s="395"/>
      <c r="B142" s="390"/>
      <c r="C142" s="390"/>
      <c r="D142" s="390"/>
      <c r="E142" s="391"/>
    </row>
    <row r="143" spans="1:5" ht="16.5" thickBot="1">
      <c r="A143" s="294"/>
      <c r="B143" s="392"/>
      <c r="C143" s="392"/>
      <c r="D143" s="392"/>
      <c r="E143" s="393"/>
    </row>
    <row r="144" spans="1:5" ht="16.5" thickBot="1">
      <c r="A144" s="394"/>
      <c r="B144" s="392"/>
      <c r="C144" s="392"/>
      <c r="D144" s="392"/>
      <c r="E144" s="393"/>
    </row>
    <row r="145" spans="1:5" ht="16.5" thickBot="1">
      <c r="A145" s="396"/>
      <c r="B145" s="354"/>
      <c r="C145" s="354"/>
      <c r="D145" s="354"/>
      <c r="E145" s="355"/>
    </row>
    <row r="146" spans="1:5" ht="16.5" thickBot="1">
      <c r="A146" s="396"/>
      <c r="B146" s="354"/>
      <c r="C146" s="354"/>
      <c r="D146" s="354"/>
      <c r="E146" s="355"/>
    </row>
    <row r="147" spans="1:5" ht="16.5" thickBot="1">
      <c r="A147" s="294"/>
      <c r="B147" s="331"/>
      <c r="C147" s="331"/>
      <c r="D147" s="331"/>
      <c r="E147" s="332"/>
    </row>
    <row r="148" spans="1:5" ht="16.5" thickBot="1">
      <c r="A148" s="397"/>
      <c r="B148" s="331"/>
      <c r="C148" s="331"/>
      <c r="D148" s="331"/>
      <c r="E148" s="332"/>
    </row>
    <row r="149" spans="1:5" ht="15.75">
      <c r="A149" s="398"/>
      <c r="B149" s="399"/>
      <c r="C149" s="399"/>
      <c r="D149" s="399"/>
      <c r="E149" s="400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>
      <selection activeCell="F7" sqref="F7"/>
    </sheetView>
  </sheetViews>
  <sheetFormatPr defaultColWidth="9.140625" defaultRowHeight="15.75"/>
  <cols>
    <col min="1" max="1" width="58" style="71" customWidth="1"/>
    <col min="2" max="2" width="28.42578125" style="71" customWidth="1"/>
    <col min="3" max="3" width="0.28515625" style="71" hidden="1" customWidth="1"/>
    <col min="4" max="4" width="17.28515625" style="71" customWidth="1"/>
    <col min="5" max="5" width="18" style="71" customWidth="1"/>
    <col min="6" max="16384" width="9.140625" style="73"/>
  </cols>
  <sheetData>
    <row r="1" spans="1:5">
      <c r="B1" s="72" t="s">
        <v>318</v>
      </c>
      <c r="C1" s="72"/>
      <c r="D1" s="72"/>
    </row>
    <row r="2" spans="1:5">
      <c r="B2" s="72" t="s">
        <v>732</v>
      </c>
      <c r="D2" s="72"/>
    </row>
    <row r="3" spans="1:5">
      <c r="B3" s="230" t="s">
        <v>658</v>
      </c>
      <c r="C3" s="72"/>
      <c r="D3" s="72"/>
    </row>
    <row r="4" spans="1:5">
      <c r="B4" s="230" t="s">
        <v>659</v>
      </c>
      <c r="C4" s="72"/>
      <c r="D4" s="72"/>
    </row>
    <row r="5" spans="1:5" ht="5.25" customHeight="1"/>
    <row r="6" spans="1:5" ht="24.75" customHeight="1">
      <c r="A6" s="543" t="s">
        <v>645</v>
      </c>
      <c r="B6" s="543"/>
      <c r="C6" s="543"/>
      <c r="D6" s="543"/>
      <c r="E6" s="543"/>
    </row>
    <row r="7" spans="1:5" ht="15.75" customHeight="1">
      <c r="A7" s="543"/>
      <c r="B7" s="543"/>
      <c r="C7" s="543"/>
      <c r="D7" s="543"/>
      <c r="E7" s="543"/>
    </row>
    <row r="8" spans="1:5">
      <c r="E8" s="74" t="s">
        <v>136</v>
      </c>
    </row>
    <row r="9" spans="1:5" ht="220.5">
      <c r="A9" s="75" t="s">
        <v>2</v>
      </c>
      <c r="B9" s="75" t="s">
        <v>0</v>
      </c>
      <c r="C9" s="169" t="s">
        <v>258</v>
      </c>
      <c r="D9" s="242" t="s">
        <v>320</v>
      </c>
      <c r="E9" s="243" t="s">
        <v>646</v>
      </c>
    </row>
    <row r="10" spans="1:5">
      <c r="A10" s="76" t="s">
        <v>4</v>
      </c>
      <c r="B10" s="77" t="s">
        <v>26</v>
      </c>
      <c r="C10" s="171">
        <f>C11+C14+C20+C23</f>
        <v>506300</v>
      </c>
      <c r="D10" s="268">
        <f>D11+D14+D20+D23</f>
        <v>696700</v>
      </c>
      <c r="E10" s="269">
        <f>E11+E14+E20+E23</f>
        <v>726590</v>
      </c>
    </row>
    <row r="11" spans="1:5" s="102" customFormat="1">
      <c r="A11" s="76" t="s">
        <v>5</v>
      </c>
      <c r="B11" s="77" t="s">
        <v>27</v>
      </c>
      <c r="C11" s="171">
        <f t="shared" ref="C11:D12" si="0">C12</f>
        <v>220000</v>
      </c>
      <c r="D11" s="268">
        <f t="shared" si="0"/>
        <v>330000</v>
      </c>
      <c r="E11" s="270">
        <f>E12</f>
        <v>340000</v>
      </c>
    </row>
    <row r="12" spans="1:5">
      <c r="A12" s="80" t="s">
        <v>6</v>
      </c>
      <c r="B12" s="79" t="s">
        <v>28</v>
      </c>
      <c r="C12" s="173">
        <f t="shared" si="0"/>
        <v>220000</v>
      </c>
      <c r="D12" s="271">
        <f t="shared" si="0"/>
        <v>330000</v>
      </c>
      <c r="E12" s="272">
        <f xml:space="preserve"> E13</f>
        <v>340000</v>
      </c>
    </row>
    <row r="13" spans="1:5" ht="97.5">
      <c r="A13" s="81" t="s">
        <v>202</v>
      </c>
      <c r="B13" s="79" t="s">
        <v>29</v>
      </c>
      <c r="C13" s="173">
        <v>220000</v>
      </c>
      <c r="D13" s="271">
        <v>330000</v>
      </c>
      <c r="E13" s="272">
        <v>340000</v>
      </c>
    </row>
    <row r="14" spans="1:5" ht="47.25">
      <c r="A14" s="78" t="s">
        <v>7</v>
      </c>
      <c r="B14" s="77" t="s">
        <v>76</v>
      </c>
      <c r="C14" s="171">
        <f>C15</f>
        <v>213300</v>
      </c>
      <c r="D14" s="268">
        <f>D15</f>
        <v>308700</v>
      </c>
      <c r="E14" s="521">
        <f>E15</f>
        <v>328590</v>
      </c>
    </row>
    <row r="15" spans="1:5" s="102" customFormat="1" ht="41.25" customHeight="1">
      <c r="A15" s="166" t="s">
        <v>8</v>
      </c>
      <c r="B15" s="77" t="s">
        <v>77</v>
      </c>
      <c r="C15" s="171">
        <v>213300</v>
      </c>
      <c r="D15" s="518">
        <f>D16+D17+D18+D19</f>
        <v>308700</v>
      </c>
      <c r="E15" s="518">
        <f>E16+E17+E18+E19</f>
        <v>328590</v>
      </c>
    </row>
    <row r="16" spans="1:5" ht="47.25">
      <c r="A16" s="81" t="s">
        <v>9</v>
      </c>
      <c r="B16" s="79" t="s">
        <v>301</v>
      </c>
      <c r="C16" s="173">
        <v>85137</v>
      </c>
      <c r="D16" s="273">
        <v>144960</v>
      </c>
      <c r="E16" s="273">
        <v>154300</v>
      </c>
    </row>
    <row r="17" spans="1:5" ht="78.75">
      <c r="A17" s="81" t="s">
        <v>10</v>
      </c>
      <c r="B17" s="79" t="s">
        <v>297</v>
      </c>
      <c r="C17" s="173">
        <v>898.4</v>
      </c>
      <c r="D17" s="273">
        <v>910</v>
      </c>
      <c r="E17" s="273">
        <v>970</v>
      </c>
    </row>
    <row r="18" spans="1:5" ht="78.75">
      <c r="A18" s="81" t="s">
        <v>11</v>
      </c>
      <c r="B18" s="79" t="s">
        <v>298</v>
      </c>
      <c r="C18" s="173">
        <v>149708.20000000001</v>
      </c>
      <c r="D18" s="273">
        <v>187060</v>
      </c>
      <c r="E18" s="273">
        <v>199110</v>
      </c>
    </row>
    <row r="19" spans="1:5" ht="65.25" customHeight="1">
      <c r="A19" s="81" t="s">
        <v>12</v>
      </c>
      <c r="B19" s="79" t="s">
        <v>299</v>
      </c>
      <c r="C19" s="173">
        <v>-22443.599999999999</v>
      </c>
      <c r="D19" s="273">
        <v>-24230</v>
      </c>
      <c r="E19" s="273">
        <v>-25790</v>
      </c>
    </row>
    <row r="20" spans="1:5" s="102" customFormat="1">
      <c r="A20" s="76" t="s">
        <v>13</v>
      </c>
      <c r="B20" s="77" t="s">
        <v>34</v>
      </c>
      <c r="C20" s="171">
        <v>0</v>
      </c>
      <c r="D20" s="268">
        <v>0</v>
      </c>
      <c r="E20" s="270">
        <f>E21</f>
        <v>0</v>
      </c>
    </row>
    <row r="21" spans="1:5">
      <c r="A21" s="80" t="s">
        <v>36</v>
      </c>
      <c r="B21" s="79" t="s">
        <v>35</v>
      </c>
      <c r="C21" s="173">
        <v>0</v>
      </c>
      <c r="D21" s="271">
        <v>0</v>
      </c>
      <c r="E21" s="272">
        <v>0</v>
      </c>
    </row>
    <row r="22" spans="1:5" ht="18" customHeight="1">
      <c r="A22" s="81" t="s">
        <v>36</v>
      </c>
      <c r="B22" s="79" t="s">
        <v>37</v>
      </c>
      <c r="C22" s="173">
        <v>0</v>
      </c>
      <c r="D22" s="271">
        <v>0</v>
      </c>
      <c r="E22" s="272">
        <v>0</v>
      </c>
    </row>
    <row r="23" spans="1:5" s="102" customFormat="1">
      <c r="A23" s="76" t="s">
        <v>14</v>
      </c>
      <c r="B23" s="77" t="s">
        <v>39</v>
      </c>
      <c r="C23" s="171">
        <f>C24+C28</f>
        <v>73000</v>
      </c>
      <c r="D23" s="268">
        <f>D24+D28</f>
        <v>58000</v>
      </c>
      <c r="E23" s="269">
        <f>E24+E28</f>
        <v>58000</v>
      </c>
    </row>
    <row r="24" spans="1:5" s="102" customFormat="1">
      <c r="A24" s="166" t="s">
        <v>38</v>
      </c>
      <c r="B24" s="77" t="s">
        <v>40</v>
      </c>
      <c r="C24" s="171">
        <f>C25</f>
        <v>21000</v>
      </c>
      <c r="D24" s="268">
        <f>D25</f>
        <v>25000</v>
      </c>
      <c r="E24" s="270">
        <f>E25</f>
        <v>25000</v>
      </c>
    </row>
    <row r="25" spans="1:5" s="167" customFormat="1" ht="50.25" customHeight="1">
      <c r="A25" s="80" t="s">
        <v>246</v>
      </c>
      <c r="B25" s="79" t="s">
        <v>247</v>
      </c>
      <c r="C25" s="173">
        <f>C26+C27</f>
        <v>21000</v>
      </c>
      <c r="D25" s="271">
        <f>D27+D26</f>
        <v>25000</v>
      </c>
      <c r="E25" s="272">
        <f>E26+E27</f>
        <v>25000</v>
      </c>
    </row>
    <row r="26" spans="1:5" ht="78.75" customHeight="1">
      <c r="A26" s="80" t="s">
        <v>245</v>
      </c>
      <c r="B26" s="79" t="s">
        <v>243</v>
      </c>
      <c r="C26" s="173">
        <v>20000</v>
      </c>
      <c r="D26" s="271">
        <v>24000</v>
      </c>
      <c r="E26" s="272">
        <v>24000</v>
      </c>
    </row>
    <row r="27" spans="1:5" ht="64.5" customHeight="1">
      <c r="A27" s="80" t="s">
        <v>244</v>
      </c>
      <c r="B27" s="79" t="s">
        <v>242</v>
      </c>
      <c r="C27" s="173">
        <v>1000</v>
      </c>
      <c r="D27" s="271">
        <v>1000</v>
      </c>
      <c r="E27" s="272">
        <v>1000</v>
      </c>
    </row>
    <row r="28" spans="1:5" s="102" customFormat="1" ht="14.25" customHeight="1">
      <c r="A28" s="166" t="s">
        <v>43</v>
      </c>
      <c r="B28" s="77" t="s">
        <v>241</v>
      </c>
      <c r="C28" s="171">
        <f>C29+C31</f>
        <v>52000</v>
      </c>
      <c r="D28" s="268">
        <f>D29+D31</f>
        <v>33000</v>
      </c>
      <c r="E28" s="270">
        <f>E29+E31</f>
        <v>33000</v>
      </c>
    </row>
    <row r="29" spans="1:5" ht="21.75" customHeight="1">
      <c r="A29" s="80" t="s">
        <v>240</v>
      </c>
      <c r="B29" s="79" t="s">
        <v>239</v>
      </c>
      <c r="C29" s="173">
        <f>C30</f>
        <v>2000</v>
      </c>
      <c r="D29" s="271">
        <f>D30</f>
        <v>25000</v>
      </c>
      <c r="E29" s="272">
        <f>E30</f>
        <v>25000</v>
      </c>
    </row>
    <row r="30" spans="1:5" ht="47.25">
      <c r="A30" s="80" t="s">
        <v>238</v>
      </c>
      <c r="B30" s="79" t="s">
        <v>239</v>
      </c>
      <c r="C30" s="173">
        <v>2000</v>
      </c>
      <c r="D30" s="271">
        <v>25000</v>
      </c>
      <c r="E30" s="272">
        <v>25000</v>
      </c>
    </row>
    <row r="31" spans="1:5">
      <c r="A31" s="82" t="s">
        <v>43</v>
      </c>
      <c r="B31" s="79" t="s">
        <v>44</v>
      </c>
      <c r="C31" s="173">
        <f t="shared" ref="C31:D32" si="1">C32</f>
        <v>50000</v>
      </c>
      <c r="D31" s="271">
        <f t="shared" si="1"/>
        <v>8000</v>
      </c>
      <c r="E31" s="274">
        <f>E32</f>
        <v>8000</v>
      </c>
    </row>
    <row r="32" spans="1:5" ht="23.25" customHeight="1">
      <c r="A32" s="82" t="s">
        <v>236</v>
      </c>
      <c r="B32" s="79" t="s">
        <v>237</v>
      </c>
      <c r="C32" s="173">
        <f t="shared" si="1"/>
        <v>50000</v>
      </c>
      <c r="D32" s="271">
        <f t="shared" si="1"/>
        <v>8000</v>
      </c>
      <c r="E32" s="274">
        <f>E33</f>
        <v>8000</v>
      </c>
    </row>
    <row r="33" spans="1:5" ht="55.5" customHeight="1">
      <c r="A33" s="82" t="s">
        <v>234</v>
      </c>
      <c r="B33" s="79" t="s">
        <v>235</v>
      </c>
      <c r="C33" s="173">
        <f>C35+C34</f>
        <v>50000</v>
      </c>
      <c r="D33" s="271">
        <f>D35+D34</f>
        <v>8000</v>
      </c>
      <c r="E33" s="274">
        <f>E34+E35</f>
        <v>8000</v>
      </c>
    </row>
    <row r="34" spans="1:5" ht="63">
      <c r="A34" s="83" t="s">
        <v>233</v>
      </c>
      <c r="B34" s="79" t="s">
        <v>232</v>
      </c>
      <c r="C34" s="173">
        <v>1000</v>
      </c>
      <c r="D34" s="271">
        <v>1000</v>
      </c>
      <c r="E34" s="274">
        <v>1000</v>
      </c>
    </row>
    <row r="35" spans="1:5" ht="68.25" customHeight="1">
      <c r="A35" s="83" t="s">
        <v>231</v>
      </c>
      <c r="B35" s="79" t="s">
        <v>230</v>
      </c>
      <c r="C35" s="173">
        <v>49000</v>
      </c>
      <c r="D35" s="271">
        <v>7000</v>
      </c>
      <c r="E35" s="274">
        <v>7000</v>
      </c>
    </row>
    <row r="36" spans="1:5" ht="26.25" hidden="1" customHeight="1">
      <c r="A36" s="84" t="s">
        <v>226</v>
      </c>
      <c r="B36" s="88" t="s">
        <v>227</v>
      </c>
      <c r="C36" s="176"/>
      <c r="D36" s="266"/>
      <c r="E36" s="275"/>
    </row>
    <row r="37" spans="1:5" ht="35.25" hidden="1" customHeight="1">
      <c r="A37" s="82" t="s">
        <v>228</v>
      </c>
      <c r="B37" s="85" t="s">
        <v>229</v>
      </c>
      <c r="C37" s="178"/>
      <c r="D37" s="276"/>
      <c r="E37" s="274"/>
    </row>
    <row r="38" spans="1:5" ht="27" hidden="1" customHeight="1">
      <c r="A38" s="82" t="s">
        <v>66</v>
      </c>
      <c r="B38" s="85" t="s">
        <v>65</v>
      </c>
      <c r="C38" s="178"/>
      <c r="D38" s="276"/>
      <c r="E38" s="274"/>
    </row>
    <row r="39" spans="1:5" ht="33.75" hidden="1" customHeight="1">
      <c r="A39" s="83" t="s">
        <v>57</v>
      </c>
      <c r="B39" s="85" t="s">
        <v>58</v>
      </c>
      <c r="C39" s="178"/>
      <c r="D39" s="276"/>
      <c r="E39" s="274"/>
    </row>
    <row r="40" spans="1:5" ht="28.5" hidden="1" customHeight="1">
      <c r="A40" s="86" t="s">
        <v>60</v>
      </c>
      <c r="B40" s="85" t="s">
        <v>59</v>
      </c>
      <c r="C40" s="178"/>
      <c r="D40" s="276"/>
      <c r="E40" s="274"/>
    </row>
    <row r="41" spans="1:5" ht="34.5" hidden="1" customHeight="1">
      <c r="A41" s="86" t="s">
        <v>63</v>
      </c>
      <c r="B41" s="85" t="s">
        <v>61</v>
      </c>
      <c r="C41" s="178"/>
      <c r="D41" s="276"/>
      <c r="E41" s="274"/>
    </row>
    <row r="42" spans="1:5" ht="27.75" hidden="1" customHeight="1">
      <c r="A42" s="86" t="s">
        <v>64</v>
      </c>
      <c r="B42" s="85" t="s">
        <v>62</v>
      </c>
      <c r="C42" s="178"/>
      <c r="D42" s="276"/>
      <c r="E42" s="274"/>
    </row>
    <row r="43" spans="1:5">
      <c r="A43" s="87" t="s">
        <v>17</v>
      </c>
      <c r="B43" s="88" t="s">
        <v>68</v>
      </c>
      <c r="C43" s="176" t="e">
        <f>C44</f>
        <v>#REF!</v>
      </c>
      <c r="D43" s="266">
        <f>D44</f>
        <v>4768300</v>
      </c>
      <c r="E43" s="275">
        <f>E44</f>
        <v>3769200</v>
      </c>
    </row>
    <row r="44" spans="1:5" ht="47.25">
      <c r="A44" s="84" t="s">
        <v>18</v>
      </c>
      <c r="B44" s="85" t="s">
        <v>69</v>
      </c>
      <c r="C44" s="178" t="e">
        <f>C45+C48+C51</f>
        <v>#REF!</v>
      </c>
      <c r="D44" s="276">
        <f>D45+D56+D51+D48</f>
        <v>4768300</v>
      </c>
      <c r="E44" s="276">
        <f>E45+E56+E51+E48</f>
        <v>3769200</v>
      </c>
    </row>
    <row r="45" spans="1:5" s="102" customFormat="1" ht="31.5">
      <c r="A45" s="164" t="s">
        <v>19</v>
      </c>
      <c r="B45" s="88" t="s">
        <v>614</v>
      </c>
      <c r="C45" s="176">
        <f>C46+C47</f>
        <v>1440700</v>
      </c>
      <c r="D45" s="266">
        <f>D46+D47</f>
        <v>4428800</v>
      </c>
      <c r="E45" s="277">
        <f>E46+E47</f>
        <v>3424000</v>
      </c>
    </row>
    <row r="46" spans="1:5" ht="31.5">
      <c r="A46" s="90" t="s">
        <v>67</v>
      </c>
      <c r="B46" s="85" t="s">
        <v>614</v>
      </c>
      <c r="C46" s="178">
        <v>0</v>
      </c>
      <c r="D46" s="276">
        <v>0</v>
      </c>
      <c r="E46" s="274">
        <v>0</v>
      </c>
    </row>
    <row r="47" spans="1:5" ht="31.5">
      <c r="A47" s="91" t="s">
        <v>256</v>
      </c>
      <c r="B47" s="85" t="s">
        <v>614</v>
      </c>
      <c r="C47" s="178">
        <v>1440700</v>
      </c>
      <c r="D47" s="276">
        <v>4428800</v>
      </c>
      <c r="E47" s="274">
        <v>3424000</v>
      </c>
    </row>
    <row r="48" spans="1:5" s="102" customFormat="1" ht="18" customHeight="1">
      <c r="A48" s="164" t="s">
        <v>312</v>
      </c>
      <c r="B48" s="165" t="s">
        <v>627</v>
      </c>
      <c r="C48" s="240">
        <f t="shared" ref="C48:E49" si="2">C49</f>
        <v>0</v>
      </c>
      <c r="D48" s="516">
        <f t="shared" si="2"/>
        <v>200000</v>
      </c>
      <c r="E48" s="517">
        <f t="shared" si="2"/>
        <v>200000</v>
      </c>
    </row>
    <row r="49" spans="1:7" ht="18" customHeight="1">
      <c r="A49" s="89" t="s">
        <v>141</v>
      </c>
      <c r="B49" s="93" t="s">
        <v>627</v>
      </c>
      <c r="C49" s="241">
        <f t="shared" si="2"/>
        <v>0</v>
      </c>
      <c r="D49" s="276">
        <f t="shared" si="2"/>
        <v>200000</v>
      </c>
      <c r="E49" s="274">
        <f t="shared" si="2"/>
        <v>200000</v>
      </c>
    </row>
    <row r="50" spans="1:7" ht="21" customHeight="1">
      <c r="A50" s="89" t="s">
        <v>313</v>
      </c>
      <c r="B50" s="93" t="s">
        <v>627</v>
      </c>
      <c r="C50" s="178">
        <v>0</v>
      </c>
      <c r="D50" s="276">
        <v>200000</v>
      </c>
      <c r="E50" s="274">
        <v>200000</v>
      </c>
    </row>
    <row r="51" spans="1:7" s="102" customFormat="1" ht="31.5">
      <c r="A51" s="164" t="s">
        <v>22</v>
      </c>
      <c r="B51" s="88" t="s">
        <v>623</v>
      </c>
      <c r="C51" s="176" t="e">
        <f>C54+#REF!</f>
        <v>#REF!</v>
      </c>
      <c r="D51" s="266">
        <f>D54+D52</f>
        <v>139500</v>
      </c>
      <c r="E51" s="266">
        <f>E54+E52</f>
        <v>145200</v>
      </c>
    </row>
    <row r="52" spans="1:7" ht="47.25">
      <c r="A52" s="96" t="s">
        <v>193</v>
      </c>
      <c r="B52" s="93" t="s">
        <v>619</v>
      </c>
      <c r="C52" s="178">
        <v>600</v>
      </c>
      <c r="D52" s="276">
        <f>D53</f>
        <v>700</v>
      </c>
      <c r="E52" s="274">
        <f>E53</f>
        <v>700</v>
      </c>
    </row>
    <row r="53" spans="1:7" ht="47.25">
      <c r="A53" s="96" t="s">
        <v>195</v>
      </c>
      <c r="B53" s="93" t="s">
        <v>619</v>
      </c>
      <c r="C53" s="178">
        <v>600</v>
      </c>
      <c r="D53" s="276">
        <v>700</v>
      </c>
      <c r="E53" s="274">
        <v>700</v>
      </c>
    </row>
    <row r="54" spans="1:7" ht="47.25">
      <c r="A54" s="95" t="s">
        <v>140</v>
      </c>
      <c r="B54" s="93" t="s">
        <v>617</v>
      </c>
      <c r="C54" s="178">
        <f>C55</f>
        <v>35100</v>
      </c>
      <c r="D54" s="276">
        <f>D55</f>
        <v>138800</v>
      </c>
      <c r="E54" s="274">
        <f>E55</f>
        <v>144500</v>
      </c>
    </row>
    <row r="55" spans="1:7" ht="47.25">
      <c r="A55" s="94" t="s">
        <v>143</v>
      </c>
      <c r="B55" s="93" t="s">
        <v>617</v>
      </c>
      <c r="C55" s="178">
        <v>35100</v>
      </c>
      <c r="D55" s="276">
        <v>138800</v>
      </c>
      <c r="E55" s="274">
        <v>144500</v>
      </c>
    </row>
    <row r="56" spans="1:7" s="102" customFormat="1" ht="31.5">
      <c r="A56" s="164" t="s">
        <v>75</v>
      </c>
      <c r="B56" s="165" t="s">
        <v>622</v>
      </c>
      <c r="C56" s="176">
        <f>C57</f>
        <v>511200</v>
      </c>
      <c r="D56" s="266">
        <f>D57</f>
        <v>0</v>
      </c>
      <c r="E56" s="275">
        <f>E57</f>
        <v>0</v>
      </c>
    </row>
    <row r="57" spans="1:7" ht="31.5">
      <c r="A57" s="89" t="s">
        <v>75</v>
      </c>
      <c r="B57" s="93" t="s">
        <v>622</v>
      </c>
      <c r="C57" s="178">
        <v>511200</v>
      </c>
      <c r="D57" s="276">
        <f>D58</f>
        <v>0</v>
      </c>
      <c r="E57" s="274">
        <f>E58</f>
        <v>0</v>
      </c>
    </row>
    <row r="58" spans="1:7" ht="31.5">
      <c r="A58" s="89" t="s">
        <v>75</v>
      </c>
      <c r="B58" s="93" t="s">
        <v>622</v>
      </c>
      <c r="C58" s="178">
        <v>511200</v>
      </c>
      <c r="D58" s="276">
        <v>0</v>
      </c>
      <c r="E58" s="274">
        <v>0</v>
      </c>
    </row>
    <row r="59" spans="1:7">
      <c r="A59" s="97" t="s">
        <v>24</v>
      </c>
      <c r="B59" s="88"/>
      <c r="C59" s="176" t="e">
        <f>C10+C43</f>
        <v>#REF!</v>
      </c>
      <c r="D59" s="266">
        <f>D10+D43</f>
        <v>5465000</v>
      </c>
      <c r="E59" s="266">
        <f>E10+E43</f>
        <v>4495790</v>
      </c>
    </row>
    <row r="62" spans="1:7">
      <c r="E62" s="98"/>
    </row>
    <row r="63" spans="1:7" ht="37.5">
      <c r="A63" s="99" t="s">
        <v>199</v>
      </c>
      <c r="B63" s="544" t="s">
        <v>200</v>
      </c>
      <c r="C63" s="544"/>
      <c r="D63" s="544"/>
      <c r="E63" s="544"/>
      <c r="G63" s="100"/>
    </row>
  </sheetData>
  <mergeCells count="2">
    <mergeCell ref="A6:E7"/>
    <mergeCell ref="B63:E6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1" customWidth="1"/>
    <col min="2" max="2" width="28.42578125" style="71" customWidth="1"/>
    <col min="3" max="4" width="16" style="71" customWidth="1"/>
    <col min="5" max="16384" width="9.140625" style="73"/>
  </cols>
  <sheetData>
    <row r="1" spans="1:4">
      <c r="C1" s="72" t="s">
        <v>1</v>
      </c>
    </row>
    <row r="2" spans="1:4">
      <c r="C2" s="72" t="s">
        <v>25</v>
      </c>
    </row>
    <row r="3" spans="1:4">
      <c r="C3" s="72" t="s">
        <v>201</v>
      </c>
    </row>
    <row r="4" spans="1:4">
      <c r="C4" s="72" t="s">
        <v>220</v>
      </c>
    </row>
    <row r="6" spans="1:4" ht="15">
      <c r="A6" s="543" t="s">
        <v>203</v>
      </c>
      <c r="B6" s="543"/>
      <c r="C6" s="543"/>
      <c r="D6" s="543"/>
    </row>
    <row r="7" spans="1:4" ht="15.75" customHeight="1">
      <c r="A7" s="543"/>
      <c r="B7" s="543"/>
      <c r="C7" s="543"/>
      <c r="D7" s="543"/>
    </row>
    <row r="8" spans="1:4">
      <c r="C8" s="74"/>
      <c r="D8" s="74" t="s">
        <v>136</v>
      </c>
    </row>
    <row r="9" spans="1:4" ht="47.25" customHeight="1">
      <c r="A9" s="548" t="s">
        <v>2</v>
      </c>
      <c r="B9" s="548" t="s">
        <v>0</v>
      </c>
      <c r="C9" s="546" t="s">
        <v>3</v>
      </c>
      <c r="D9" s="547"/>
    </row>
    <row r="10" spans="1:4">
      <c r="A10" s="549"/>
      <c r="B10" s="549"/>
      <c r="C10" s="157" t="s">
        <v>197</v>
      </c>
      <c r="D10" s="157" t="s">
        <v>248</v>
      </c>
    </row>
    <row r="11" spans="1:4">
      <c r="A11" s="76" t="s">
        <v>4</v>
      </c>
      <c r="B11" s="77" t="s">
        <v>26</v>
      </c>
      <c r="C11" s="136">
        <f>C12+C15+C21+C27+C30</f>
        <v>403800</v>
      </c>
      <c r="D11" s="136">
        <f>D12+D15+D21+D27+D30</f>
        <v>383000</v>
      </c>
    </row>
    <row r="12" spans="1:4">
      <c r="A12" s="78" t="s">
        <v>5</v>
      </c>
      <c r="B12" s="79" t="s">
        <v>27</v>
      </c>
      <c r="C12" s="137">
        <f>C13</f>
        <v>140000</v>
      </c>
      <c r="D12" s="137">
        <f>D13</f>
        <v>145000</v>
      </c>
    </row>
    <row r="13" spans="1:4">
      <c r="A13" s="80" t="s">
        <v>6</v>
      </c>
      <c r="B13" s="79" t="s">
        <v>28</v>
      </c>
      <c r="C13" s="137">
        <f>C14</f>
        <v>140000</v>
      </c>
      <c r="D13" s="137">
        <f>D14</f>
        <v>145000</v>
      </c>
    </row>
    <row r="14" spans="1:4" ht="97.5">
      <c r="A14" s="81" t="s">
        <v>202</v>
      </c>
      <c r="B14" s="79" t="s">
        <v>29</v>
      </c>
      <c r="C14" s="138">
        <v>140000</v>
      </c>
      <c r="D14" s="138">
        <v>145000</v>
      </c>
    </row>
    <row r="15" spans="1:4" s="102" customFormat="1" ht="47.25">
      <c r="A15" s="76" t="s">
        <v>7</v>
      </c>
      <c r="B15" s="77" t="s">
        <v>76</v>
      </c>
      <c r="C15" s="136">
        <f>C16</f>
        <v>150800</v>
      </c>
      <c r="D15" s="136">
        <f>D16</f>
        <v>125000</v>
      </c>
    </row>
    <row r="16" spans="1:4" ht="31.5">
      <c r="A16" s="80" t="s">
        <v>8</v>
      </c>
      <c r="B16" s="79" t="s">
        <v>77</v>
      </c>
      <c r="C16" s="137">
        <f>C17+C18+C19+C20</f>
        <v>150800</v>
      </c>
      <c r="D16" s="137">
        <f>D17+D18+D19+D20</f>
        <v>125000</v>
      </c>
    </row>
    <row r="17" spans="1:4" ht="47.25">
      <c r="A17" s="81" t="s">
        <v>9</v>
      </c>
      <c r="B17" s="79" t="s">
        <v>30</v>
      </c>
      <c r="C17" s="137">
        <v>55100</v>
      </c>
      <c r="D17" s="137">
        <v>45700</v>
      </c>
    </row>
    <row r="18" spans="1:4" ht="78.75">
      <c r="A18" s="81" t="s">
        <v>10</v>
      </c>
      <c r="B18" s="79" t="s">
        <v>31</v>
      </c>
      <c r="C18" s="137">
        <v>1300</v>
      </c>
      <c r="D18" s="137">
        <v>1000</v>
      </c>
    </row>
    <row r="19" spans="1:4" ht="78.75">
      <c r="A19" s="81" t="s">
        <v>11</v>
      </c>
      <c r="B19" s="79" t="s">
        <v>32</v>
      </c>
      <c r="C19" s="137">
        <v>89200</v>
      </c>
      <c r="D19" s="137">
        <v>74000</v>
      </c>
    </row>
    <row r="20" spans="1:4" ht="78.75">
      <c r="A20" s="81" t="s">
        <v>12</v>
      </c>
      <c r="B20" s="79" t="s">
        <v>33</v>
      </c>
      <c r="C20" s="137">
        <v>5200</v>
      </c>
      <c r="D20" s="137">
        <v>4300</v>
      </c>
    </row>
    <row r="21" spans="1:4" s="102" customFormat="1">
      <c r="A21" s="76" t="s">
        <v>14</v>
      </c>
      <c r="B21" s="77" t="s">
        <v>39</v>
      </c>
      <c r="C21" s="136">
        <f>C22+C24</f>
        <v>24000</v>
      </c>
      <c r="D21" s="136">
        <f>C22+C24</f>
        <v>24000</v>
      </c>
    </row>
    <row r="22" spans="1:4">
      <c r="A22" s="80" t="s">
        <v>38</v>
      </c>
      <c r="B22" s="79" t="s">
        <v>40</v>
      </c>
      <c r="C22" s="137">
        <v>20000</v>
      </c>
      <c r="D22" s="137">
        <v>20000</v>
      </c>
    </row>
    <row r="23" spans="1:4" ht="47.25">
      <c r="A23" s="80" t="s">
        <v>41</v>
      </c>
      <c r="B23" s="79" t="s">
        <v>42</v>
      </c>
      <c r="C23" s="138">
        <v>20000</v>
      </c>
      <c r="D23" s="138">
        <v>20000</v>
      </c>
    </row>
    <row r="24" spans="1:4">
      <c r="A24" s="82" t="s">
        <v>43</v>
      </c>
      <c r="B24" s="79" t="s">
        <v>44</v>
      </c>
      <c r="C24" s="139">
        <v>4000</v>
      </c>
      <c r="D24" s="139">
        <v>4000</v>
      </c>
    </row>
    <row r="25" spans="1:4" ht="94.5">
      <c r="A25" s="83" t="s">
        <v>46</v>
      </c>
      <c r="B25" s="79" t="s">
        <v>45</v>
      </c>
      <c r="C25" s="140">
        <v>1000</v>
      </c>
      <c r="D25" s="140">
        <v>1000</v>
      </c>
    </row>
    <row r="26" spans="1:4" ht="94.5">
      <c r="A26" s="83" t="s">
        <v>47</v>
      </c>
      <c r="B26" s="79" t="s">
        <v>48</v>
      </c>
      <c r="C26" s="140">
        <v>3000</v>
      </c>
      <c r="D26" s="140">
        <v>3000</v>
      </c>
    </row>
    <row r="27" spans="1:4" ht="47.25" hidden="1">
      <c r="A27" s="84" t="s">
        <v>49</v>
      </c>
      <c r="B27" s="79" t="s">
        <v>50</v>
      </c>
      <c r="C27" s="140">
        <v>0</v>
      </c>
      <c r="D27" s="140">
        <f>D28</f>
        <v>0</v>
      </c>
    </row>
    <row r="28" spans="1:4" hidden="1">
      <c r="A28" s="82" t="s">
        <v>51</v>
      </c>
      <c r="B28" s="79" t="s">
        <v>52</v>
      </c>
      <c r="C28" s="140">
        <v>0</v>
      </c>
      <c r="D28" s="140">
        <v>0</v>
      </c>
    </row>
    <row r="29" spans="1:4" ht="47.25" hidden="1">
      <c r="A29" s="83" t="s">
        <v>53</v>
      </c>
      <c r="B29" s="79" t="s">
        <v>54</v>
      </c>
      <c r="C29" s="140">
        <v>0</v>
      </c>
      <c r="D29" s="140">
        <v>0</v>
      </c>
    </row>
    <row r="30" spans="1:4" s="102" customFormat="1" ht="47.25">
      <c r="A30" s="97" t="s">
        <v>15</v>
      </c>
      <c r="B30" s="88" t="s">
        <v>55</v>
      </c>
      <c r="C30" s="141">
        <f>C31+C33</f>
        <v>89000</v>
      </c>
      <c r="D30" s="141">
        <f>D31+D33</f>
        <v>89000</v>
      </c>
    </row>
    <row r="31" spans="1:4" ht="110.25">
      <c r="A31" s="82" t="s">
        <v>16</v>
      </c>
      <c r="B31" s="85" t="s">
        <v>56</v>
      </c>
      <c r="C31" s="139">
        <f>C32</f>
        <v>44500</v>
      </c>
      <c r="D31" s="139">
        <f>D32</f>
        <v>44500</v>
      </c>
    </row>
    <row r="32" spans="1:4" ht="78.75">
      <c r="A32" s="82" t="s">
        <v>66</v>
      </c>
      <c r="B32" s="85" t="s">
        <v>65</v>
      </c>
      <c r="C32" s="139">
        <v>44500</v>
      </c>
      <c r="D32" s="139">
        <v>44500</v>
      </c>
    </row>
    <row r="33" spans="1:4" ht="94.5">
      <c r="A33" s="83" t="s">
        <v>57</v>
      </c>
      <c r="B33" s="85" t="s">
        <v>58</v>
      </c>
      <c r="C33" s="140">
        <v>44500</v>
      </c>
      <c r="D33" s="140">
        <v>44500</v>
      </c>
    </row>
    <row r="34" spans="1:4" ht="94.5" hidden="1">
      <c r="A34" s="86" t="s">
        <v>60</v>
      </c>
      <c r="B34" s="85" t="s">
        <v>59</v>
      </c>
      <c r="C34" s="139">
        <v>0</v>
      </c>
      <c r="D34" s="139">
        <f>D35</f>
        <v>0</v>
      </c>
    </row>
    <row r="35" spans="1:4" ht="94.5" hidden="1">
      <c r="A35" s="86" t="s">
        <v>63</v>
      </c>
      <c r="B35" s="85" t="s">
        <v>61</v>
      </c>
      <c r="C35" s="139">
        <v>0</v>
      </c>
      <c r="D35" s="139">
        <v>0</v>
      </c>
    </row>
    <row r="36" spans="1:4" ht="94.5" hidden="1">
      <c r="A36" s="86" t="s">
        <v>64</v>
      </c>
      <c r="B36" s="85" t="s">
        <v>62</v>
      </c>
      <c r="C36" s="140">
        <v>0</v>
      </c>
      <c r="D36" s="140">
        <v>0</v>
      </c>
    </row>
    <row r="37" spans="1:4">
      <c r="A37" s="87" t="s">
        <v>17</v>
      </c>
      <c r="B37" s="88" t="s">
        <v>68</v>
      </c>
      <c r="C37" s="141">
        <f>C38</f>
        <v>2232900</v>
      </c>
      <c r="D37" s="141">
        <f>D38</f>
        <v>2289400</v>
      </c>
    </row>
    <row r="38" spans="1:4" ht="47.25">
      <c r="A38" s="84" t="s">
        <v>18</v>
      </c>
      <c r="B38" s="85" t="s">
        <v>69</v>
      </c>
      <c r="C38" s="139">
        <f>C39+C42+C45+C48</f>
        <v>2232900</v>
      </c>
      <c r="D38" s="139">
        <f>D39+D42+D45</f>
        <v>2289400</v>
      </c>
    </row>
    <row r="39" spans="1:4" ht="31.5">
      <c r="A39" s="89" t="s">
        <v>19</v>
      </c>
      <c r="B39" s="85" t="s">
        <v>70</v>
      </c>
      <c r="C39" s="139">
        <f>C40</f>
        <v>819000</v>
      </c>
      <c r="D39" s="139">
        <v>799500</v>
      </c>
    </row>
    <row r="40" spans="1:4" ht="31.5">
      <c r="A40" s="90" t="s">
        <v>20</v>
      </c>
      <c r="B40" s="85" t="s">
        <v>71</v>
      </c>
      <c r="C40" s="139">
        <v>819000</v>
      </c>
      <c r="D40" s="139">
        <v>799500</v>
      </c>
    </row>
    <row r="41" spans="1:4" ht="31.5">
      <c r="A41" s="91" t="s">
        <v>67</v>
      </c>
      <c r="B41" s="85" t="s">
        <v>73</v>
      </c>
      <c r="C41" s="139">
        <v>819000</v>
      </c>
      <c r="D41" s="139">
        <v>799500</v>
      </c>
    </row>
    <row r="42" spans="1:4" ht="47.25">
      <c r="A42" s="89" t="s">
        <v>21</v>
      </c>
      <c r="B42" s="85" t="s">
        <v>74</v>
      </c>
      <c r="C42" s="139">
        <v>1373500</v>
      </c>
      <c r="D42" s="139">
        <f>D43</f>
        <v>1449400</v>
      </c>
    </row>
    <row r="43" spans="1:4">
      <c r="A43" s="92" t="s">
        <v>141</v>
      </c>
      <c r="B43" s="93" t="s">
        <v>142</v>
      </c>
      <c r="C43" s="139">
        <v>1373500</v>
      </c>
      <c r="D43" s="139">
        <v>1449400</v>
      </c>
    </row>
    <row r="44" spans="1:4">
      <c r="A44" s="94" t="s">
        <v>138</v>
      </c>
      <c r="B44" s="93" t="s">
        <v>137</v>
      </c>
      <c r="C44" s="139">
        <v>1373500</v>
      </c>
      <c r="D44" s="139">
        <v>1449400</v>
      </c>
    </row>
    <row r="45" spans="1:4" ht="31.5">
      <c r="A45" s="89" t="s">
        <v>22</v>
      </c>
      <c r="B45" s="85" t="s">
        <v>72</v>
      </c>
      <c r="C45" s="139">
        <f>C46+C47</f>
        <v>40400</v>
      </c>
      <c r="D45" s="139">
        <f>D46+D47</f>
        <v>40500</v>
      </c>
    </row>
    <row r="46" spans="1:4" ht="47.25">
      <c r="A46" s="94" t="s">
        <v>143</v>
      </c>
      <c r="B46" s="85" t="s">
        <v>139</v>
      </c>
      <c r="C46" s="139">
        <v>39700</v>
      </c>
      <c r="D46" s="139">
        <v>39800</v>
      </c>
    </row>
    <row r="47" spans="1:4" ht="47.25">
      <c r="A47" s="96" t="s">
        <v>193</v>
      </c>
      <c r="B47" s="93" t="s">
        <v>194</v>
      </c>
      <c r="C47" s="139">
        <v>700</v>
      </c>
      <c r="D47" s="139">
        <v>700</v>
      </c>
    </row>
    <row r="48" spans="1:4" hidden="1">
      <c r="A48" s="96"/>
      <c r="B48" s="93" t="s">
        <v>196</v>
      </c>
      <c r="C48" s="139"/>
      <c r="D48" s="139"/>
    </row>
    <row r="49" spans="1:5">
      <c r="A49" s="97" t="s">
        <v>24</v>
      </c>
      <c r="B49" s="88"/>
      <c r="C49" s="141">
        <f>C11+C37</f>
        <v>2636700</v>
      </c>
      <c r="D49" s="141">
        <f>D11+D37</f>
        <v>2672400</v>
      </c>
    </row>
    <row r="50" spans="1:5">
      <c r="C50" s="133"/>
      <c r="D50" s="133"/>
    </row>
    <row r="52" spans="1:5">
      <c r="C52" s="98"/>
      <c r="D52" s="98"/>
    </row>
    <row r="53" spans="1:5" ht="18.75">
      <c r="A53" s="101" t="s">
        <v>199</v>
      </c>
      <c r="B53" s="101"/>
      <c r="C53" s="101"/>
      <c r="D53" s="101" t="s">
        <v>204</v>
      </c>
      <c r="E53" s="100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opLeftCell="A7" workbookViewId="0">
      <selection activeCell="C2" sqref="C2"/>
    </sheetView>
  </sheetViews>
  <sheetFormatPr defaultRowHeight="15.75"/>
  <cols>
    <col min="1" max="1" width="18.5703125" style="191" customWidth="1"/>
    <col min="2" max="2" width="28.28515625" style="191" customWidth="1"/>
    <col min="3" max="3" width="57.5703125" style="191" customWidth="1"/>
    <col min="4" max="4" width="0.140625" style="105" hidden="1" customWidth="1"/>
    <col min="5" max="9" width="9.140625" style="105" hidden="1" customWidth="1"/>
    <col min="10" max="10" width="8.5703125" style="105" hidden="1" customWidth="1"/>
    <col min="11" max="14" width="9.140625" style="105" hidden="1" customWidth="1"/>
    <col min="15" max="15" width="0.140625" style="105" customWidth="1"/>
    <col min="16" max="16" width="8.28515625" style="105" hidden="1" customWidth="1"/>
    <col min="17" max="21" width="9.140625" style="105" hidden="1" customWidth="1"/>
    <col min="22" max="16384" width="9.140625" style="105"/>
  </cols>
  <sheetData>
    <row r="1" spans="1:3">
      <c r="A1" s="190"/>
      <c r="C1" s="192" t="s">
        <v>295</v>
      </c>
    </row>
    <row r="2" spans="1:3">
      <c r="A2" s="190"/>
      <c r="C2" s="530" t="s">
        <v>733</v>
      </c>
    </row>
    <row r="3" spans="1:3">
      <c r="A3" s="190"/>
      <c r="C3" s="530" t="s">
        <v>660</v>
      </c>
    </row>
    <row r="4" spans="1:3">
      <c r="A4" s="190"/>
      <c r="C4" s="530" t="s">
        <v>661</v>
      </c>
    </row>
    <row r="6" spans="1:3" ht="15">
      <c r="A6" s="550" t="s">
        <v>696</v>
      </c>
      <c r="B6" s="550"/>
      <c r="C6" s="550"/>
    </row>
    <row r="7" spans="1:3" ht="15.75" customHeight="1">
      <c r="A7" s="550"/>
      <c r="B7" s="550"/>
      <c r="C7" s="550"/>
    </row>
    <row r="8" spans="1:3" ht="15">
      <c r="A8" s="551"/>
      <c r="B8" s="551"/>
      <c r="C8" s="551"/>
    </row>
    <row r="9" spans="1:3" ht="35.25" customHeight="1">
      <c r="A9" s="552" t="s">
        <v>0</v>
      </c>
      <c r="B9" s="553"/>
      <c r="C9" s="554" t="s">
        <v>270</v>
      </c>
    </row>
    <row r="10" spans="1:3" ht="56.25" customHeight="1">
      <c r="A10" s="193" t="s">
        <v>271</v>
      </c>
      <c r="B10" s="194" t="s">
        <v>272</v>
      </c>
      <c r="C10" s="555"/>
    </row>
    <row r="11" spans="1:3" ht="33.75" customHeight="1">
      <c r="A11" s="195">
        <v>996</v>
      </c>
      <c r="B11" s="556" t="s">
        <v>205</v>
      </c>
      <c r="C11" s="557"/>
    </row>
    <row r="12" spans="1:3" ht="99" customHeight="1">
      <c r="A12" s="196">
        <v>996</v>
      </c>
      <c r="B12" s="196" t="s">
        <v>62</v>
      </c>
      <c r="C12" s="197" t="s">
        <v>64</v>
      </c>
    </row>
    <row r="13" spans="1:3" ht="31.5">
      <c r="A13" s="196">
        <v>996</v>
      </c>
      <c r="B13" s="196" t="s">
        <v>268</v>
      </c>
      <c r="C13" s="198" t="s">
        <v>267</v>
      </c>
    </row>
    <row r="14" spans="1:3" ht="31.5">
      <c r="A14" s="196">
        <v>996</v>
      </c>
      <c r="B14" s="196" t="s">
        <v>269</v>
      </c>
      <c r="C14" s="198" t="s">
        <v>638</v>
      </c>
    </row>
    <row r="15" spans="1:3" ht="31.5">
      <c r="A15" s="196">
        <v>996</v>
      </c>
      <c r="B15" s="196" t="s">
        <v>614</v>
      </c>
      <c r="C15" s="199" t="s">
        <v>67</v>
      </c>
    </row>
    <row r="16" spans="1:3" ht="41.25" customHeight="1">
      <c r="A16" s="196">
        <v>996</v>
      </c>
      <c r="B16" s="196" t="s">
        <v>624</v>
      </c>
      <c r="C16" s="199" t="s">
        <v>273</v>
      </c>
    </row>
    <row r="17" spans="1:3">
      <c r="A17" s="196">
        <v>996</v>
      </c>
      <c r="B17" s="201" t="s">
        <v>625</v>
      </c>
      <c r="C17" s="200" t="s">
        <v>138</v>
      </c>
    </row>
    <row r="18" spans="1:3" ht="47.25">
      <c r="A18" s="227">
        <v>996</v>
      </c>
      <c r="B18" s="227" t="s">
        <v>619</v>
      </c>
      <c r="C18" s="229" t="s">
        <v>195</v>
      </c>
    </row>
    <row r="19" spans="1:3" ht="47.25">
      <c r="A19" s="227">
        <v>996</v>
      </c>
      <c r="B19" s="227" t="s">
        <v>617</v>
      </c>
      <c r="C19" s="229" t="s">
        <v>143</v>
      </c>
    </row>
    <row r="20" spans="1:3" ht="31.5">
      <c r="A20" s="227">
        <v>996</v>
      </c>
      <c r="B20" s="227" t="s">
        <v>622</v>
      </c>
      <c r="C20" s="228" t="s">
        <v>75</v>
      </c>
    </row>
    <row r="21" spans="1:3" customFormat="1" ht="33">
      <c r="A21" s="202">
        <v>996</v>
      </c>
      <c r="B21" s="227" t="s">
        <v>640</v>
      </c>
      <c r="C21" s="524" t="s">
        <v>641</v>
      </c>
    </row>
    <row r="22" spans="1:3" customFormat="1" ht="115.5">
      <c r="A22" s="202">
        <v>996</v>
      </c>
      <c r="B22" s="525" t="s">
        <v>639</v>
      </c>
      <c r="C22" s="526" t="s">
        <v>642</v>
      </c>
    </row>
    <row r="25" spans="1:3" ht="112.5" customHeight="1">
      <c r="A25" s="558" t="s">
        <v>199</v>
      </c>
      <c r="B25" s="558"/>
      <c r="C25" s="203" t="s">
        <v>204</v>
      </c>
    </row>
  </sheetData>
  <mergeCells count="5">
    <mergeCell ref="A6:C8"/>
    <mergeCell ref="A9:B9"/>
    <mergeCell ref="C9:C10"/>
    <mergeCell ref="B11:C11"/>
    <mergeCell ref="A25:B2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opLeftCell="A7" workbookViewId="0">
      <selection activeCell="C2" sqref="C2"/>
    </sheetView>
  </sheetViews>
  <sheetFormatPr defaultRowHeight="15.75"/>
  <cols>
    <col min="1" max="1" width="18.140625" style="191" customWidth="1"/>
    <col min="2" max="2" width="28.42578125" style="191" customWidth="1"/>
    <col min="3" max="3" width="58.28515625" style="191" customWidth="1"/>
  </cols>
  <sheetData>
    <row r="1" spans="1:3">
      <c r="A1" s="190"/>
      <c r="C1" s="192" t="s">
        <v>698</v>
      </c>
    </row>
    <row r="2" spans="1:3">
      <c r="A2" s="190"/>
      <c r="C2" s="530" t="s">
        <v>734</v>
      </c>
    </row>
    <row r="3" spans="1:3">
      <c r="A3" s="190"/>
      <c r="C3" s="530" t="s">
        <v>663</v>
      </c>
    </row>
    <row r="4" spans="1:3">
      <c r="A4" s="190"/>
      <c r="C4" s="530" t="s">
        <v>664</v>
      </c>
    </row>
    <row r="6" spans="1:3" ht="47.25" customHeight="1">
      <c r="A6" s="550" t="s">
        <v>697</v>
      </c>
      <c r="B6" s="550"/>
      <c r="C6" s="550"/>
    </row>
    <row r="7" spans="1:3" ht="15.75" customHeight="1">
      <c r="A7" s="550"/>
      <c r="B7" s="550"/>
      <c r="C7" s="550"/>
    </row>
    <row r="8" spans="1:3" ht="15.75" customHeight="1">
      <c r="A8" s="551"/>
      <c r="B8" s="551"/>
      <c r="C8" s="551"/>
    </row>
    <row r="9" spans="1:3" ht="35.25" customHeight="1">
      <c r="A9" s="552" t="s">
        <v>0</v>
      </c>
      <c r="B9" s="553"/>
      <c r="C9" s="554" t="s">
        <v>279</v>
      </c>
    </row>
    <row r="10" spans="1:3" ht="63">
      <c r="A10" s="212" t="s">
        <v>280</v>
      </c>
      <c r="B10" s="211" t="s">
        <v>281</v>
      </c>
      <c r="C10" s="555"/>
    </row>
    <row r="11" spans="1:3" ht="33.75" customHeight="1">
      <c r="A11" s="195">
        <v>996</v>
      </c>
      <c r="B11" s="556" t="s">
        <v>205</v>
      </c>
      <c r="C11" s="557"/>
    </row>
    <row r="12" spans="1:3" ht="31.5">
      <c r="A12" s="196">
        <v>996</v>
      </c>
      <c r="B12" s="213" t="s">
        <v>282</v>
      </c>
      <c r="C12" s="198" t="s">
        <v>729</v>
      </c>
    </row>
    <row r="13" spans="1:3" ht="31.5" customHeight="1">
      <c r="A13" s="196">
        <v>996</v>
      </c>
      <c r="B13" s="213" t="s">
        <v>283</v>
      </c>
      <c r="C13" s="198" t="s">
        <v>284</v>
      </c>
    </row>
    <row r="14" spans="1:3" ht="47.25">
      <c r="A14" s="196">
        <v>996</v>
      </c>
      <c r="B14" s="213" t="s">
        <v>285</v>
      </c>
      <c r="C14" s="198" t="s">
        <v>730</v>
      </c>
    </row>
    <row r="15" spans="1:3" ht="47.25">
      <c r="A15" s="196">
        <v>996</v>
      </c>
      <c r="B15" s="213" t="s">
        <v>286</v>
      </c>
      <c r="C15" s="198" t="s">
        <v>287</v>
      </c>
    </row>
    <row r="16" spans="1:3" ht="31.5">
      <c r="A16" s="196">
        <v>996</v>
      </c>
      <c r="B16" s="213" t="s">
        <v>288</v>
      </c>
      <c r="C16" s="198" t="s">
        <v>78</v>
      </c>
    </row>
    <row r="17" spans="1:3" ht="31.5">
      <c r="A17" s="196">
        <v>996</v>
      </c>
      <c r="B17" s="213" t="s">
        <v>289</v>
      </c>
      <c r="C17" s="198" t="s">
        <v>79</v>
      </c>
    </row>
    <row r="18" spans="1:3" ht="47.25">
      <c r="A18" s="196">
        <v>996</v>
      </c>
      <c r="B18" s="213" t="s">
        <v>290</v>
      </c>
      <c r="C18" s="198" t="s">
        <v>291</v>
      </c>
    </row>
    <row r="19" spans="1:3" ht="78.75" customHeight="1">
      <c r="A19" s="559" t="s">
        <v>292</v>
      </c>
      <c r="B19" s="559"/>
      <c r="C19" s="205" t="s">
        <v>204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opLeftCell="A7" workbookViewId="0">
      <selection activeCell="A25" sqref="A25"/>
    </sheetView>
  </sheetViews>
  <sheetFormatPr defaultRowHeight="15.75"/>
  <cols>
    <col min="1" max="1" width="57.5703125" style="224" customWidth="1"/>
    <col min="2" max="2" width="22.7109375" style="224" customWidth="1"/>
    <col min="3" max="3" width="22.28515625" style="224" customWidth="1"/>
    <col min="4" max="4" width="0.140625" style="224" customWidth="1"/>
    <col min="5" max="5" width="15.42578125" style="6" hidden="1" customWidth="1"/>
  </cols>
  <sheetData>
    <row r="1" spans="1:5">
      <c r="A1" s="562" t="s">
        <v>699</v>
      </c>
      <c r="B1" s="563"/>
      <c r="C1" s="563"/>
      <c r="D1" s="5"/>
    </row>
    <row r="2" spans="1:5">
      <c r="A2" s="562" t="s">
        <v>735</v>
      </c>
      <c r="B2" s="563"/>
      <c r="C2" s="563"/>
      <c r="D2" s="5"/>
    </row>
    <row r="3" spans="1:5">
      <c r="A3" s="562" t="s">
        <v>665</v>
      </c>
      <c r="B3" s="563"/>
      <c r="C3" s="563"/>
      <c r="D3" s="5"/>
    </row>
    <row r="4" spans="1:5">
      <c r="A4" s="562" t="s">
        <v>662</v>
      </c>
      <c r="B4" s="563"/>
      <c r="C4" s="563"/>
      <c r="D4" s="5"/>
    </row>
    <row r="6" spans="1:5">
      <c r="A6" s="560" t="s">
        <v>80</v>
      </c>
      <c r="B6" s="561"/>
      <c r="C6" s="561"/>
      <c r="D6" s="561"/>
      <c r="E6" s="561"/>
    </row>
    <row r="7" spans="1:5" ht="32.25" customHeight="1">
      <c r="A7" s="560" t="s">
        <v>647</v>
      </c>
      <c r="B7" s="560"/>
      <c r="C7" s="560"/>
      <c r="D7" s="560"/>
      <c r="E7" s="560"/>
    </row>
    <row r="8" spans="1:5">
      <c r="A8" s="223"/>
    </row>
    <row r="9" spans="1:5">
      <c r="A9" s="8" t="s">
        <v>81</v>
      </c>
      <c r="B9" s="8" t="s">
        <v>81</v>
      </c>
      <c r="C9" s="47" t="s">
        <v>136</v>
      </c>
      <c r="D9" s="8"/>
      <c r="E9" s="8" t="s">
        <v>150</v>
      </c>
    </row>
    <row r="10" spans="1:5" ht="15">
      <c r="A10" s="162" t="s">
        <v>82</v>
      </c>
      <c r="B10" s="162" t="s">
        <v>83</v>
      </c>
      <c r="C10" s="162" t="s">
        <v>310</v>
      </c>
      <c r="D10" s="181"/>
      <c r="E10" s="181" t="s">
        <v>264</v>
      </c>
    </row>
    <row r="11" spans="1:5" ht="15">
      <c r="A11" s="160" t="s">
        <v>84</v>
      </c>
      <c r="B11" s="244" t="s">
        <v>85</v>
      </c>
      <c r="C11" s="258">
        <f>C12+C13+C14+C16+C17+C15</f>
        <v>4168036.3699999996</v>
      </c>
      <c r="D11" s="217">
        <f>D17+D16+D14+D13+D12</f>
        <v>1670640</v>
      </c>
      <c r="E11" s="218">
        <f>SUM(E12:E17)</f>
        <v>1609030</v>
      </c>
    </row>
    <row r="12" spans="1:5" ht="30">
      <c r="A12" s="161" t="s">
        <v>86</v>
      </c>
      <c r="B12" s="245" t="s">
        <v>87</v>
      </c>
      <c r="C12" s="246">
        <v>744639.92</v>
      </c>
      <c r="D12" s="214">
        <v>358140</v>
      </c>
      <c r="E12" s="219">
        <v>295330</v>
      </c>
    </row>
    <row r="13" spans="1:5" ht="45">
      <c r="A13" s="161" t="s">
        <v>88</v>
      </c>
      <c r="B13" s="245" t="s">
        <v>89</v>
      </c>
      <c r="C13" s="246">
        <v>2632009.0299999998</v>
      </c>
      <c r="D13" s="214">
        <v>1218200</v>
      </c>
      <c r="E13" s="219">
        <v>1219400</v>
      </c>
    </row>
    <row r="14" spans="1:5" ht="45">
      <c r="A14" s="161" t="s">
        <v>90</v>
      </c>
      <c r="B14" s="245" t="s">
        <v>91</v>
      </c>
      <c r="C14" s="259">
        <v>717687.42</v>
      </c>
      <c r="D14" s="214">
        <v>90700</v>
      </c>
      <c r="E14" s="219">
        <v>90700</v>
      </c>
    </row>
    <row r="15" spans="1:5" ht="15.75" customHeight="1">
      <c r="A15" s="161" t="s">
        <v>215</v>
      </c>
      <c r="B15" s="247" t="s">
        <v>216</v>
      </c>
      <c r="C15" s="248">
        <v>50000</v>
      </c>
      <c r="D15" s="214" t="s">
        <v>261</v>
      </c>
      <c r="E15" s="214" t="s">
        <v>261</v>
      </c>
    </row>
    <row r="16" spans="1:5" ht="15">
      <c r="A16" s="161" t="s">
        <v>92</v>
      </c>
      <c r="B16" s="245" t="s">
        <v>93</v>
      </c>
      <c r="C16" s="246">
        <v>3000</v>
      </c>
      <c r="D16" s="214">
        <v>3000</v>
      </c>
      <c r="E16" s="219">
        <v>3000</v>
      </c>
    </row>
    <row r="17" spans="1:5" ht="15">
      <c r="A17" s="163" t="s">
        <v>224</v>
      </c>
      <c r="B17" s="247" t="s">
        <v>221</v>
      </c>
      <c r="C17" s="248">
        <v>20700</v>
      </c>
      <c r="D17" s="214">
        <v>600</v>
      </c>
      <c r="E17" s="219">
        <v>600</v>
      </c>
    </row>
    <row r="18" spans="1:5" ht="15">
      <c r="A18" s="160" t="s">
        <v>148</v>
      </c>
      <c r="B18" s="249" t="s">
        <v>149</v>
      </c>
      <c r="C18" s="250">
        <f>C19</f>
        <v>137300</v>
      </c>
      <c r="D18" s="220">
        <v>35100</v>
      </c>
      <c r="E18" s="221">
        <f>E19</f>
        <v>35100</v>
      </c>
    </row>
    <row r="19" spans="1:5" ht="18" customHeight="1">
      <c r="A19" s="161" t="s">
        <v>147</v>
      </c>
      <c r="B19" s="247" t="s">
        <v>146</v>
      </c>
      <c r="C19" s="248">
        <v>137300</v>
      </c>
      <c r="D19" s="214" t="s">
        <v>260</v>
      </c>
      <c r="E19" s="219">
        <v>35100</v>
      </c>
    </row>
    <row r="20" spans="1:5" ht="28.5">
      <c r="A20" s="160" t="s">
        <v>94</v>
      </c>
      <c r="B20" s="244" t="s">
        <v>95</v>
      </c>
      <c r="C20" s="250">
        <f>C21+C22</f>
        <v>56000</v>
      </c>
      <c r="D20" s="220">
        <v>30000</v>
      </c>
      <c r="E20" s="221">
        <v>30000</v>
      </c>
    </row>
    <row r="21" spans="1:5" ht="15">
      <c r="A21" s="161" t="s">
        <v>648</v>
      </c>
      <c r="B21" s="245" t="s">
        <v>97</v>
      </c>
      <c r="C21" s="246">
        <v>1000</v>
      </c>
      <c r="D21" s="214">
        <v>10000</v>
      </c>
      <c r="E21" s="219">
        <v>10000</v>
      </c>
    </row>
    <row r="22" spans="1:5" ht="37.5" customHeight="1">
      <c r="A22" s="161" t="s">
        <v>649</v>
      </c>
      <c r="B22" s="245" t="s">
        <v>99</v>
      </c>
      <c r="C22" s="246">
        <v>55000</v>
      </c>
      <c r="D22" s="214">
        <v>20000</v>
      </c>
      <c r="E22" s="219">
        <v>20000</v>
      </c>
    </row>
    <row r="23" spans="1:5" ht="15">
      <c r="A23" s="160" t="s">
        <v>100</v>
      </c>
      <c r="B23" s="244" t="s">
        <v>101</v>
      </c>
      <c r="C23" s="250">
        <f>C24+C25</f>
        <v>328600</v>
      </c>
      <c r="D23" s="220">
        <f>D24</f>
        <v>350000</v>
      </c>
      <c r="E23" s="221">
        <f>E24</f>
        <v>350000</v>
      </c>
    </row>
    <row r="24" spans="1:5" ht="15">
      <c r="A24" s="161" t="s">
        <v>102</v>
      </c>
      <c r="B24" s="245" t="s">
        <v>103</v>
      </c>
      <c r="C24" s="246">
        <v>297600</v>
      </c>
      <c r="D24" s="214">
        <v>350000</v>
      </c>
      <c r="E24" s="219">
        <v>350000</v>
      </c>
    </row>
    <row r="25" spans="1:5" ht="15">
      <c r="A25" s="161" t="s">
        <v>325</v>
      </c>
      <c r="B25" s="247" t="s">
        <v>324</v>
      </c>
      <c r="C25" s="246">
        <v>31000</v>
      </c>
      <c r="D25" s="214"/>
      <c r="E25" s="219"/>
    </row>
    <row r="26" spans="1:5" ht="15">
      <c r="A26" s="160" t="s">
        <v>104</v>
      </c>
      <c r="B26" s="244" t="s">
        <v>105</v>
      </c>
      <c r="C26" s="250">
        <f>C27</f>
        <v>234100</v>
      </c>
      <c r="D26" s="220">
        <f>D27</f>
        <v>67400</v>
      </c>
      <c r="E26" s="221">
        <f>E27</f>
        <v>65400</v>
      </c>
    </row>
    <row r="27" spans="1:5" ht="15">
      <c r="A27" s="161" t="s">
        <v>113</v>
      </c>
      <c r="B27" s="247" t="s">
        <v>114</v>
      </c>
      <c r="C27" s="246">
        <v>234100</v>
      </c>
      <c r="D27" s="214">
        <v>67400</v>
      </c>
      <c r="E27" s="219">
        <v>65400</v>
      </c>
    </row>
    <row r="28" spans="1:5" ht="15">
      <c r="A28" s="160" t="s">
        <v>326</v>
      </c>
      <c r="B28" s="249" t="s">
        <v>294</v>
      </c>
      <c r="C28" s="250">
        <f>C30+C29</f>
        <v>23000</v>
      </c>
      <c r="D28" s="220">
        <f>D30</f>
        <v>1000</v>
      </c>
      <c r="E28" s="221">
        <f>E30</f>
        <v>1000</v>
      </c>
    </row>
    <row r="29" spans="1:5" ht="30">
      <c r="A29" s="161" t="s">
        <v>328</v>
      </c>
      <c r="B29" s="247" t="s">
        <v>327</v>
      </c>
      <c r="C29" s="246">
        <v>20000</v>
      </c>
      <c r="D29" s="220"/>
      <c r="E29" s="221"/>
    </row>
    <row r="30" spans="1:5" ht="18" customHeight="1">
      <c r="A30" s="180" t="s">
        <v>265</v>
      </c>
      <c r="B30" s="251" t="s">
        <v>293</v>
      </c>
      <c r="C30" s="246">
        <v>3000</v>
      </c>
      <c r="D30" s="214">
        <v>1000</v>
      </c>
      <c r="E30" s="219">
        <v>1000</v>
      </c>
    </row>
    <row r="31" spans="1:5" ht="15">
      <c r="A31" s="160" t="s">
        <v>108</v>
      </c>
      <c r="B31" s="244" t="s">
        <v>109</v>
      </c>
      <c r="C31" s="250">
        <f>C32</f>
        <v>634427.63</v>
      </c>
      <c r="D31" s="220" t="e">
        <f>D32+#REF!</f>
        <v>#REF!</v>
      </c>
      <c r="E31" s="221" t="e">
        <f>E32+#REF!</f>
        <v>#REF!</v>
      </c>
    </row>
    <row r="32" spans="1:5" ht="15">
      <c r="A32" s="161" t="s">
        <v>110</v>
      </c>
      <c r="B32" s="245" t="s">
        <v>111</v>
      </c>
      <c r="C32" s="246">
        <v>634427.63</v>
      </c>
      <c r="D32" s="214">
        <v>166000</v>
      </c>
      <c r="E32" s="219">
        <v>172450</v>
      </c>
    </row>
    <row r="33" spans="1:5" ht="15">
      <c r="A33" s="160" t="s">
        <v>329</v>
      </c>
      <c r="B33" s="244">
        <v>1000</v>
      </c>
      <c r="C33" s="250">
        <f>C34</f>
        <v>149436</v>
      </c>
      <c r="D33" s="220">
        <f>D34</f>
        <v>45000</v>
      </c>
      <c r="E33" s="221">
        <f>E34</f>
        <v>45000</v>
      </c>
    </row>
    <row r="34" spans="1:5" ht="15">
      <c r="A34" s="161" t="s">
        <v>207</v>
      </c>
      <c r="B34" s="245">
        <v>1001</v>
      </c>
      <c r="C34" s="246">
        <v>149436</v>
      </c>
      <c r="D34" s="214">
        <v>45000</v>
      </c>
      <c r="E34" s="219">
        <v>45000</v>
      </c>
    </row>
    <row r="35" spans="1:5" ht="15">
      <c r="A35" s="160" t="s">
        <v>112</v>
      </c>
      <c r="B35" s="244"/>
      <c r="C35" s="529">
        <f>C11+C18+C20+C23+C26+C31+C33+C28</f>
        <v>5730899.9999999991</v>
      </c>
      <c r="D35" s="215" t="e">
        <f>D11+D18+D20+D23+#REF!+D31+D33+D26</f>
        <v>#REF!</v>
      </c>
      <c r="E35" s="216" t="e">
        <f>E11+E18+E20+E23+#REF!+E31+E33+E26</f>
        <v>#REF!</v>
      </c>
    </row>
    <row r="36" spans="1:5">
      <c r="E36" s="134"/>
    </row>
    <row r="37" spans="1:5" ht="18.75">
      <c r="A37" s="1" t="s">
        <v>199</v>
      </c>
      <c r="C37" s="260" t="s">
        <v>200</v>
      </c>
      <c r="E37" s="3" t="s">
        <v>204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opLeftCell="A10" workbookViewId="0">
      <selection activeCell="L12" sqref="L12"/>
    </sheetView>
  </sheetViews>
  <sheetFormatPr defaultRowHeight="15.75"/>
  <cols>
    <col min="1" max="1" width="49.7109375" style="4" customWidth="1"/>
    <col min="2" max="2" width="13.28515625" style="4" customWidth="1"/>
    <col min="3" max="3" width="18.7109375" style="159" hidden="1" customWidth="1"/>
    <col min="4" max="4" width="15.7109375" style="159" customWidth="1"/>
    <col min="5" max="5" width="18.85546875" style="6" customWidth="1"/>
    <col min="6" max="7" width="9.140625" hidden="1" customWidth="1"/>
  </cols>
  <sheetData>
    <row r="1" spans="1:5">
      <c r="A1" s="562" t="s">
        <v>701</v>
      </c>
      <c r="B1" s="563"/>
      <c r="C1" s="563"/>
      <c r="D1" s="563"/>
      <c r="E1" s="563"/>
    </row>
    <row r="2" spans="1:5">
      <c r="A2" s="562" t="s">
        <v>736</v>
      </c>
      <c r="B2" s="563"/>
      <c r="C2" s="563"/>
      <c r="D2" s="563"/>
      <c r="E2" s="563"/>
    </row>
    <row r="3" spans="1:5">
      <c r="A3" s="562" t="s">
        <v>666</v>
      </c>
      <c r="B3" s="563"/>
      <c r="C3" s="563"/>
      <c r="D3" s="563"/>
      <c r="E3" s="563"/>
    </row>
    <row r="4" spans="1:5">
      <c r="A4" s="562" t="s">
        <v>667</v>
      </c>
      <c r="B4" s="563"/>
      <c r="C4" s="563"/>
      <c r="D4" s="563"/>
      <c r="E4" s="563"/>
    </row>
    <row r="6" spans="1:5">
      <c r="A6" s="560" t="s">
        <v>80</v>
      </c>
      <c r="B6" s="561"/>
      <c r="C6" s="561"/>
      <c r="D6" s="561"/>
      <c r="E6" s="561"/>
    </row>
    <row r="7" spans="1:5" ht="32.25" customHeight="1">
      <c r="A7" s="560" t="s">
        <v>700</v>
      </c>
      <c r="B7" s="560"/>
      <c r="C7" s="560"/>
      <c r="D7" s="560"/>
      <c r="E7" s="560"/>
    </row>
    <row r="8" spans="1:5">
      <c r="A8" s="7"/>
    </row>
    <row r="9" spans="1:5">
      <c r="A9" s="8" t="s">
        <v>81</v>
      </c>
      <c r="B9" s="8" t="s">
        <v>81</v>
      </c>
      <c r="C9" s="8"/>
      <c r="D9" s="8"/>
      <c r="E9" s="8" t="s">
        <v>150</v>
      </c>
    </row>
    <row r="10" spans="1:5" ht="15">
      <c r="A10" s="162" t="s">
        <v>82</v>
      </c>
      <c r="B10" s="162" t="s">
        <v>83</v>
      </c>
      <c r="C10" s="162" t="s">
        <v>264</v>
      </c>
      <c r="D10" s="162" t="s">
        <v>320</v>
      </c>
      <c r="E10" s="162" t="s">
        <v>646</v>
      </c>
    </row>
    <row r="11" spans="1:5" ht="15">
      <c r="A11" s="160" t="s">
        <v>84</v>
      </c>
      <c r="B11" s="244" t="s">
        <v>85</v>
      </c>
      <c r="C11" s="258">
        <f>C12+C13+C14+C16+C17</f>
        <v>4368023.87</v>
      </c>
      <c r="D11" s="258">
        <f>D12+D13+D14+D16+D17</f>
        <v>3979044.4</v>
      </c>
      <c r="E11" s="258">
        <f>E12+E13+E14+E16+E17</f>
        <v>3058227.02</v>
      </c>
    </row>
    <row r="12" spans="1:5" ht="45">
      <c r="A12" s="161" t="s">
        <v>86</v>
      </c>
      <c r="B12" s="245" t="s">
        <v>87</v>
      </c>
      <c r="C12" s="246">
        <v>601370</v>
      </c>
      <c r="D12" s="246">
        <v>596711.93999999994</v>
      </c>
      <c r="E12" s="246">
        <v>419198.36</v>
      </c>
    </row>
    <row r="13" spans="1:5" ht="59.25" customHeight="1">
      <c r="A13" s="161" t="s">
        <v>88</v>
      </c>
      <c r="B13" s="245" t="s">
        <v>89</v>
      </c>
      <c r="C13" s="246">
        <v>3118703.95</v>
      </c>
      <c r="D13" s="246">
        <v>2660945.04</v>
      </c>
      <c r="E13" s="246">
        <v>1917641.24</v>
      </c>
    </row>
    <row r="14" spans="1:5" ht="49.5" customHeight="1">
      <c r="A14" s="161" t="s">
        <v>90</v>
      </c>
      <c r="B14" s="245" t="s">
        <v>91</v>
      </c>
      <c r="C14" s="259">
        <v>644249.92000000004</v>
      </c>
      <c r="D14" s="259">
        <v>717687.42</v>
      </c>
      <c r="E14" s="259">
        <v>717687.42</v>
      </c>
    </row>
    <row r="15" spans="1:5" ht="15" hidden="1">
      <c r="A15" s="161" t="s">
        <v>215</v>
      </c>
      <c r="B15" s="247" t="s">
        <v>216</v>
      </c>
      <c r="C15" s="248">
        <v>0</v>
      </c>
      <c r="D15" s="248">
        <v>0</v>
      </c>
      <c r="E15" s="248">
        <v>0</v>
      </c>
    </row>
    <row r="16" spans="1:5" ht="15">
      <c r="A16" s="161" t="s">
        <v>92</v>
      </c>
      <c r="B16" s="245" t="s">
        <v>93</v>
      </c>
      <c r="C16" s="246">
        <v>3000</v>
      </c>
      <c r="D16" s="246">
        <v>3000</v>
      </c>
      <c r="E16" s="246">
        <v>3000</v>
      </c>
    </row>
    <row r="17" spans="1:5" ht="15">
      <c r="A17" s="163" t="s">
        <v>224</v>
      </c>
      <c r="B17" s="247" t="s">
        <v>221</v>
      </c>
      <c r="C17" s="248">
        <v>700</v>
      </c>
      <c r="D17" s="248">
        <v>700</v>
      </c>
      <c r="E17" s="248">
        <v>700</v>
      </c>
    </row>
    <row r="18" spans="1:5" ht="15">
      <c r="A18" s="160" t="s">
        <v>148</v>
      </c>
      <c r="B18" s="249" t="s">
        <v>149</v>
      </c>
      <c r="C18" s="250">
        <f>C19</f>
        <v>126100</v>
      </c>
      <c r="D18" s="250">
        <f>D19</f>
        <v>138800</v>
      </c>
      <c r="E18" s="250">
        <f>E19</f>
        <v>144500</v>
      </c>
    </row>
    <row r="19" spans="1:5" ht="15" customHeight="1">
      <c r="A19" s="161" t="s">
        <v>147</v>
      </c>
      <c r="B19" s="247" t="s">
        <v>146</v>
      </c>
      <c r="C19" s="248">
        <v>126100</v>
      </c>
      <c r="D19" s="248">
        <v>138800</v>
      </c>
      <c r="E19" s="248">
        <v>144500</v>
      </c>
    </row>
    <row r="20" spans="1:5" ht="32.25" customHeight="1">
      <c r="A20" s="160" t="s">
        <v>94</v>
      </c>
      <c r="B20" s="244" t="s">
        <v>95</v>
      </c>
      <c r="C20" s="250">
        <f>C21+C22</f>
        <v>55200</v>
      </c>
      <c r="D20" s="250">
        <f>D21+D22</f>
        <v>36000</v>
      </c>
      <c r="E20" s="250">
        <f>E21+E22</f>
        <v>31000</v>
      </c>
    </row>
    <row r="21" spans="1:5" ht="18.75" customHeight="1">
      <c r="A21" s="161" t="s">
        <v>648</v>
      </c>
      <c r="B21" s="245" t="s">
        <v>97</v>
      </c>
      <c r="C21" s="246">
        <v>31600</v>
      </c>
      <c r="D21" s="246">
        <v>1000</v>
      </c>
      <c r="E21" s="246">
        <v>1000</v>
      </c>
    </row>
    <row r="22" spans="1:5" ht="45">
      <c r="A22" s="161" t="s">
        <v>649</v>
      </c>
      <c r="B22" s="245" t="s">
        <v>99</v>
      </c>
      <c r="C22" s="246">
        <v>23600</v>
      </c>
      <c r="D22" s="246">
        <v>35000</v>
      </c>
      <c r="E22" s="246">
        <v>30000</v>
      </c>
    </row>
    <row r="23" spans="1:5" ht="15">
      <c r="A23" s="160" t="s">
        <v>100</v>
      </c>
      <c r="B23" s="244" t="s">
        <v>101</v>
      </c>
      <c r="C23" s="250">
        <f>C24+C25</f>
        <v>294885.67</v>
      </c>
      <c r="D23" s="250">
        <f>D24+D25</f>
        <v>309700</v>
      </c>
      <c r="E23" s="250">
        <f>E24+E25</f>
        <v>329590</v>
      </c>
    </row>
    <row r="24" spans="1:5" ht="15">
      <c r="A24" s="161" t="s">
        <v>102</v>
      </c>
      <c r="B24" s="245" t="s">
        <v>103</v>
      </c>
      <c r="C24" s="246">
        <v>293885.67</v>
      </c>
      <c r="D24" s="246">
        <v>309700</v>
      </c>
      <c r="E24" s="246">
        <v>329590</v>
      </c>
    </row>
    <row r="25" spans="1:5" ht="15" customHeight="1">
      <c r="A25" s="161" t="s">
        <v>325</v>
      </c>
      <c r="B25" s="247" t="s">
        <v>324</v>
      </c>
      <c r="C25" s="246">
        <v>1000</v>
      </c>
      <c r="D25" s="246">
        <v>0</v>
      </c>
      <c r="E25" s="246">
        <v>0</v>
      </c>
    </row>
    <row r="26" spans="1:5" ht="18" customHeight="1">
      <c r="A26" s="160" t="s">
        <v>104</v>
      </c>
      <c r="B26" s="244" t="s">
        <v>105</v>
      </c>
      <c r="C26" s="250">
        <f>C27</f>
        <v>75514</v>
      </c>
      <c r="D26" s="250">
        <f>D27</f>
        <v>204100</v>
      </c>
      <c r="E26" s="250">
        <f>E27</f>
        <v>204100</v>
      </c>
    </row>
    <row r="27" spans="1:5" ht="15">
      <c r="A27" s="161" t="s">
        <v>113</v>
      </c>
      <c r="B27" s="247" t="s">
        <v>114</v>
      </c>
      <c r="C27" s="246">
        <v>75514</v>
      </c>
      <c r="D27" s="246">
        <v>204100</v>
      </c>
      <c r="E27" s="246">
        <v>204100</v>
      </c>
    </row>
    <row r="28" spans="1:5" ht="15">
      <c r="A28" s="160" t="s">
        <v>326</v>
      </c>
      <c r="B28" s="249" t="s">
        <v>294</v>
      </c>
      <c r="C28" s="250">
        <f>C30+C29</f>
        <v>34000</v>
      </c>
      <c r="D28" s="250">
        <f>D30+D29</f>
        <v>9000</v>
      </c>
      <c r="E28" s="250">
        <f>E30+E29</f>
        <v>9000</v>
      </c>
    </row>
    <row r="29" spans="1:5" ht="30">
      <c r="A29" s="161" t="s">
        <v>328</v>
      </c>
      <c r="B29" s="247" t="s">
        <v>327</v>
      </c>
      <c r="C29" s="246">
        <v>26000</v>
      </c>
      <c r="D29" s="246">
        <v>6000</v>
      </c>
      <c r="E29" s="246">
        <v>6000</v>
      </c>
    </row>
    <row r="30" spans="1:5" ht="15">
      <c r="A30" s="180" t="s">
        <v>265</v>
      </c>
      <c r="B30" s="251" t="s">
        <v>293</v>
      </c>
      <c r="C30" s="246">
        <v>8000</v>
      </c>
      <c r="D30" s="246">
        <v>3000</v>
      </c>
      <c r="E30" s="246">
        <v>3000</v>
      </c>
    </row>
    <row r="31" spans="1:5" ht="15">
      <c r="A31" s="160" t="s">
        <v>108</v>
      </c>
      <c r="B31" s="244" t="s">
        <v>109</v>
      </c>
      <c r="C31" s="250">
        <f>C32</f>
        <v>636462.13</v>
      </c>
      <c r="D31" s="250">
        <f>D32</f>
        <v>510782.1</v>
      </c>
      <c r="E31" s="250">
        <f>E32</f>
        <v>362407.48</v>
      </c>
    </row>
    <row r="32" spans="1:5" ht="15">
      <c r="A32" s="161" t="s">
        <v>110</v>
      </c>
      <c r="B32" s="245" t="s">
        <v>111</v>
      </c>
      <c r="C32" s="246">
        <v>636462.13</v>
      </c>
      <c r="D32" s="246">
        <v>510782.1</v>
      </c>
      <c r="E32" s="246">
        <v>362407.48</v>
      </c>
    </row>
    <row r="33" spans="1:5" ht="15">
      <c r="A33" s="160" t="s">
        <v>329</v>
      </c>
      <c r="B33" s="244">
        <v>1000</v>
      </c>
      <c r="C33" s="250">
        <f>C34</f>
        <v>139200</v>
      </c>
      <c r="D33" s="250">
        <f>D34</f>
        <v>149436</v>
      </c>
      <c r="E33" s="250">
        <f>E34</f>
        <v>149436</v>
      </c>
    </row>
    <row r="34" spans="1:5" ht="15">
      <c r="A34" s="161" t="s">
        <v>207</v>
      </c>
      <c r="B34" s="245">
        <v>1001</v>
      </c>
      <c r="C34" s="246">
        <v>139200</v>
      </c>
      <c r="D34" s="246">
        <v>149436</v>
      </c>
      <c r="E34" s="246">
        <v>149436</v>
      </c>
    </row>
    <row r="35" spans="1:5" ht="15">
      <c r="A35" s="160" t="s">
        <v>112</v>
      </c>
      <c r="B35" s="244"/>
      <c r="C35" s="278">
        <f>C11+C18+C20+C23+C26+C31+C33+C28</f>
        <v>5729385.6699999999</v>
      </c>
      <c r="D35" s="529">
        <f>D11+D18+D20+D23+D26+D31+D33+D28</f>
        <v>5336862.5</v>
      </c>
      <c r="E35" s="529">
        <f>E11+E18+E20+E23+E26+E31+E33+E28</f>
        <v>4288260.5</v>
      </c>
    </row>
    <row r="36" spans="1:5" ht="15">
      <c r="A36" s="279"/>
      <c r="B36" s="280"/>
      <c r="C36" s="281"/>
      <c r="D36" s="281"/>
      <c r="E36" s="281"/>
    </row>
    <row r="37" spans="1:5" ht="15">
      <c r="A37" s="279"/>
      <c r="B37" s="280"/>
      <c r="C37" s="281"/>
      <c r="D37" s="281"/>
      <c r="E37" s="281"/>
    </row>
    <row r="38" spans="1:5" ht="18.75">
      <c r="A38" s="1" t="s">
        <v>199</v>
      </c>
      <c r="E38" s="3" t="s">
        <v>204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152</v>
      </c>
    </row>
    <row r="2" spans="1:4">
      <c r="C2" s="5" t="s">
        <v>25</v>
      </c>
    </row>
    <row r="3" spans="1:4">
      <c r="C3" s="5" t="s">
        <v>201</v>
      </c>
    </row>
    <row r="4" spans="1:4">
      <c r="C4" s="5" t="s">
        <v>220</v>
      </c>
    </row>
    <row r="6" spans="1:4">
      <c r="A6" s="560" t="s">
        <v>80</v>
      </c>
      <c r="B6" s="561"/>
      <c r="C6" s="561"/>
      <c r="D6"/>
    </row>
    <row r="7" spans="1:4" ht="32.25" customHeight="1">
      <c r="A7" s="560" t="s">
        <v>251</v>
      </c>
      <c r="B7" s="560"/>
      <c r="C7" s="560"/>
      <c r="D7"/>
    </row>
    <row r="8" spans="1:4">
      <c r="A8" s="7"/>
    </row>
    <row r="9" spans="1:4">
      <c r="A9" s="8" t="s">
        <v>81</v>
      </c>
      <c r="B9" s="8" t="s">
        <v>81</v>
      </c>
      <c r="C9" s="8"/>
      <c r="D9" s="8" t="s">
        <v>150</v>
      </c>
    </row>
    <row r="10" spans="1:4">
      <c r="A10" s="566" t="s">
        <v>82</v>
      </c>
      <c r="B10" s="566" t="s">
        <v>83</v>
      </c>
      <c r="C10" s="564" t="s">
        <v>3</v>
      </c>
      <c r="D10" s="565"/>
    </row>
    <row r="11" spans="1:4">
      <c r="A11" s="567"/>
      <c r="B11" s="567"/>
      <c r="C11" s="16" t="s">
        <v>198</v>
      </c>
      <c r="D11" s="16" t="s">
        <v>225</v>
      </c>
    </row>
    <row r="12" spans="1:4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>
      <c r="A15" s="12" t="s">
        <v>90</v>
      </c>
      <c r="B15" s="13" t="s">
        <v>91</v>
      </c>
      <c r="C15" s="14">
        <v>9000</v>
      </c>
      <c r="D15" s="14">
        <v>9000</v>
      </c>
    </row>
    <row r="16" spans="1:4">
      <c r="A16" s="49" t="s">
        <v>215</v>
      </c>
      <c r="B16" s="103" t="s">
        <v>216</v>
      </c>
      <c r="C16" s="14">
        <v>95000</v>
      </c>
      <c r="D16" s="14"/>
    </row>
    <row r="17" spans="1:4">
      <c r="A17" s="12" t="s">
        <v>92</v>
      </c>
      <c r="B17" s="13" t="s">
        <v>93</v>
      </c>
      <c r="C17" s="14">
        <v>3000</v>
      </c>
      <c r="D17" s="14">
        <v>3000</v>
      </c>
    </row>
    <row r="18" spans="1:4">
      <c r="A18" s="156" t="s">
        <v>224</v>
      </c>
      <c r="B18" s="103" t="s">
        <v>221</v>
      </c>
      <c r="C18" s="14">
        <v>700</v>
      </c>
      <c r="D18" s="14">
        <v>700</v>
      </c>
    </row>
    <row r="19" spans="1:4">
      <c r="A19" s="9" t="s">
        <v>148</v>
      </c>
      <c r="B19" s="21" t="s">
        <v>149</v>
      </c>
      <c r="C19" s="11">
        <f>C20</f>
        <v>39700</v>
      </c>
      <c r="D19" s="11">
        <f>D20</f>
        <v>39800</v>
      </c>
    </row>
    <row r="20" spans="1:4">
      <c r="A20" s="12" t="s">
        <v>147</v>
      </c>
      <c r="B20" s="17" t="s">
        <v>146</v>
      </c>
      <c r="C20" s="14">
        <v>39700</v>
      </c>
      <c r="D20" s="14">
        <v>39800</v>
      </c>
    </row>
    <row r="21" spans="1:4" ht="31.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>
      <c r="A22" s="12" t="s">
        <v>96</v>
      </c>
      <c r="B22" s="13" t="s">
        <v>97</v>
      </c>
      <c r="C22" s="14">
        <v>20800</v>
      </c>
      <c r="D22" s="14">
        <v>20800</v>
      </c>
    </row>
    <row r="23" spans="1:4">
      <c r="A23" s="12" t="s">
        <v>98</v>
      </c>
      <c r="B23" s="13" t="s">
        <v>99</v>
      </c>
      <c r="C23" s="14">
        <v>21000</v>
      </c>
      <c r="D23" s="14">
        <v>48000</v>
      </c>
    </row>
    <row r="24" spans="1:4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>
      <c r="A25" s="12" t="s">
        <v>102</v>
      </c>
      <c r="B25" s="13" t="s">
        <v>103</v>
      </c>
      <c r="C25" s="14">
        <v>150800</v>
      </c>
      <c r="D25" s="14">
        <v>125000</v>
      </c>
    </row>
    <row r="26" spans="1:4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106</v>
      </c>
      <c r="B27" s="13" t="s">
        <v>107</v>
      </c>
      <c r="C27" s="14">
        <v>0</v>
      </c>
      <c r="D27" s="14">
        <v>0</v>
      </c>
    </row>
    <row r="28" spans="1:4">
      <c r="A28" s="12" t="s">
        <v>113</v>
      </c>
      <c r="B28" s="13" t="s">
        <v>114</v>
      </c>
      <c r="C28" s="14">
        <v>45000</v>
      </c>
      <c r="D28" s="14">
        <v>98000</v>
      </c>
    </row>
    <row r="29" spans="1:4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>
      <c r="A31" s="12" t="s">
        <v>191</v>
      </c>
      <c r="B31" s="13">
        <v>801</v>
      </c>
      <c r="C31" s="14">
        <v>132000</v>
      </c>
      <c r="D31" s="14">
        <v>132000</v>
      </c>
    </row>
    <row r="32" spans="1:4">
      <c r="A32" s="9" t="s">
        <v>206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207</v>
      </c>
      <c r="B33" s="13">
        <v>1001</v>
      </c>
      <c r="C33" s="14">
        <v>30000</v>
      </c>
      <c r="D33" s="144">
        <v>30000</v>
      </c>
    </row>
    <row r="34" spans="1:4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1"/>
      <c r="D35" s="132"/>
    </row>
    <row r="37" spans="1:4" ht="18.75">
      <c r="A37" s="1" t="s">
        <v>199</v>
      </c>
      <c r="C37" s="3"/>
      <c r="D37" s="3" t="s">
        <v>204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topLeftCell="A174" zoomScale="60" zoomScaleNormal="60" workbookViewId="0">
      <selection activeCell="A134" sqref="A134"/>
    </sheetView>
  </sheetViews>
  <sheetFormatPr defaultColWidth="9.140625" defaultRowHeight="15.75"/>
  <cols>
    <col min="1" max="1" width="85.42578125" style="224" customWidth="1"/>
    <col min="2" max="2" width="21.7109375" style="224" customWidth="1"/>
    <col min="3" max="3" width="20.42578125" style="224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5"/>
  </cols>
  <sheetData>
    <row r="1" spans="1:9" ht="20.25">
      <c r="A1" s="401"/>
      <c r="B1" s="401"/>
      <c r="C1" s="401"/>
      <c r="D1" s="402" t="s">
        <v>702</v>
      </c>
      <c r="E1" s="402"/>
      <c r="F1" s="18"/>
    </row>
    <row r="2" spans="1:9" ht="21">
      <c r="A2" s="401"/>
      <c r="B2" s="401"/>
      <c r="C2" s="401"/>
      <c r="D2" s="569" t="s">
        <v>737</v>
      </c>
      <c r="E2" s="569"/>
      <c r="F2" s="523"/>
      <c r="G2" s="523"/>
      <c r="H2" s="523"/>
      <c r="I2" s="523"/>
    </row>
    <row r="3" spans="1:9" ht="20.25">
      <c r="A3" s="572" t="s">
        <v>668</v>
      </c>
      <c r="B3" s="572"/>
      <c r="C3" s="572"/>
      <c r="D3" s="572"/>
      <c r="E3" s="572"/>
      <c r="F3" s="5"/>
    </row>
    <row r="4" spans="1:9" ht="20.25">
      <c r="A4" s="572" t="s">
        <v>669</v>
      </c>
      <c r="B4" s="572"/>
      <c r="C4" s="572"/>
      <c r="D4" s="572"/>
      <c r="E4" s="572"/>
      <c r="F4" s="231"/>
    </row>
    <row r="5" spans="1:9" ht="20.25">
      <c r="A5" s="401"/>
      <c r="B5" s="401"/>
      <c r="C5" s="401"/>
      <c r="D5" s="402"/>
      <c r="E5" s="402"/>
      <c r="F5" s="18"/>
    </row>
    <row r="6" spans="1:9" ht="23.25">
      <c r="A6" s="570" t="s">
        <v>115</v>
      </c>
      <c r="B6" s="571"/>
      <c r="C6" s="571"/>
      <c r="D6" s="571"/>
      <c r="E6" s="571"/>
      <c r="F6" s="571"/>
      <c r="G6" s="571"/>
    </row>
    <row r="7" spans="1:9" ht="78.75" customHeight="1">
      <c r="A7" s="570" t="s">
        <v>453</v>
      </c>
      <c r="B7" s="570"/>
      <c r="C7" s="570"/>
      <c r="D7" s="570"/>
      <c r="E7" s="570"/>
      <c r="F7" s="570"/>
      <c r="G7" s="570"/>
    </row>
    <row r="8" spans="1:9" ht="22.5">
      <c r="A8" s="570" t="s">
        <v>650</v>
      </c>
      <c r="B8" s="570"/>
      <c r="C8" s="570"/>
      <c r="D8" s="570"/>
      <c r="E8" s="570"/>
      <c r="F8" s="570"/>
      <c r="G8" s="570"/>
    </row>
    <row r="9" spans="1:9" ht="26.25" customHeight="1">
      <c r="A9" s="225"/>
      <c r="E9" s="447" t="s">
        <v>144</v>
      </c>
    </row>
    <row r="10" spans="1:9" ht="16.5" hidden="1" thickBot="1">
      <c r="A10" s="107" t="s">
        <v>81</v>
      </c>
      <c r="B10" s="107" t="s">
        <v>81</v>
      </c>
      <c r="C10" s="107" t="s">
        <v>81</v>
      </c>
      <c r="D10" s="108" t="s">
        <v>81</v>
      </c>
      <c r="E10" s="108"/>
      <c r="F10" s="108"/>
      <c r="G10" s="107" t="s">
        <v>144</v>
      </c>
    </row>
    <row r="11" spans="1:9" ht="35.25" customHeight="1">
      <c r="A11" s="568" t="s">
        <v>82</v>
      </c>
      <c r="B11" s="568" t="s">
        <v>116</v>
      </c>
      <c r="C11" s="568" t="s">
        <v>117</v>
      </c>
      <c r="D11" s="568" t="s">
        <v>83</v>
      </c>
      <c r="E11" s="471" t="s">
        <v>651</v>
      </c>
      <c r="F11" s="465" t="s">
        <v>259</v>
      </c>
      <c r="G11" s="182" t="s">
        <v>266</v>
      </c>
    </row>
    <row r="12" spans="1:9" ht="22.5" hidden="1">
      <c r="A12" s="568"/>
      <c r="B12" s="568"/>
      <c r="C12" s="568"/>
      <c r="D12" s="568"/>
      <c r="E12" s="434"/>
      <c r="F12" s="466">
        <f>F13+F17+F15</f>
        <v>35100</v>
      </c>
      <c r="G12" s="183">
        <f>G13+G17+G15</f>
        <v>35100</v>
      </c>
    </row>
    <row r="13" spans="1:9" ht="31.5" customHeight="1">
      <c r="A13" s="403">
        <v>1</v>
      </c>
      <c r="B13" s="403">
        <v>2</v>
      </c>
      <c r="C13" s="403">
        <v>3</v>
      </c>
      <c r="D13" s="403">
        <v>4</v>
      </c>
      <c r="E13" s="403">
        <v>5</v>
      </c>
      <c r="F13" s="467">
        <f>F14</f>
        <v>25400</v>
      </c>
      <c r="G13" s="184">
        <f>G14</f>
        <v>25400</v>
      </c>
    </row>
    <row r="14" spans="1:9" ht="68.25">
      <c r="A14" s="404" t="s">
        <v>454</v>
      </c>
      <c r="B14" s="403"/>
      <c r="C14" s="403"/>
      <c r="D14" s="403"/>
      <c r="E14" s="405">
        <f>E15+E21</f>
        <v>341400</v>
      </c>
      <c r="F14" s="467">
        <v>25400</v>
      </c>
      <c r="G14" s="184">
        <v>25400</v>
      </c>
    </row>
    <row r="15" spans="1:9" ht="80.25" customHeight="1">
      <c r="A15" s="406" t="s">
        <v>330</v>
      </c>
      <c r="B15" s="414">
        <v>7100000000</v>
      </c>
      <c r="C15" s="407"/>
      <c r="D15" s="407"/>
      <c r="E15" s="408">
        <f>E16</f>
        <v>204100</v>
      </c>
      <c r="F15" s="467">
        <f>F16</f>
        <v>7700</v>
      </c>
      <c r="G15" s="184">
        <f>G16</f>
        <v>7700</v>
      </c>
    </row>
    <row r="16" spans="1:9" ht="56.25" customHeight="1">
      <c r="A16" s="406" t="s">
        <v>632</v>
      </c>
      <c r="B16" s="414">
        <v>7110000000</v>
      </c>
      <c r="C16" s="407"/>
      <c r="D16" s="407"/>
      <c r="E16" s="408">
        <f>E17</f>
        <v>204100</v>
      </c>
      <c r="F16" s="467">
        <v>7700</v>
      </c>
      <c r="G16" s="184">
        <v>7700</v>
      </c>
    </row>
    <row r="17" spans="1:7" ht="71.25" customHeight="1">
      <c r="A17" s="406" t="s">
        <v>332</v>
      </c>
      <c r="B17" s="414">
        <v>7110100000</v>
      </c>
      <c r="C17" s="407"/>
      <c r="D17" s="407"/>
      <c r="E17" s="408">
        <f>E18</f>
        <v>204100</v>
      </c>
      <c r="F17" s="467">
        <v>2000</v>
      </c>
      <c r="G17" s="185">
        <v>2000</v>
      </c>
    </row>
    <row r="18" spans="1:7" ht="57.75" customHeight="1">
      <c r="A18" s="406" t="s">
        <v>333</v>
      </c>
      <c r="B18" s="414" t="s">
        <v>334</v>
      </c>
      <c r="C18" s="407"/>
      <c r="D18" s="407"/>
      <c r="E18" s="408">
        <f>E19</f>
        <v>204100</v>
      </c>
      <c r="F18" s="467">
        <v>2000</v>
      </c>
      <c r="G18" s="185">
        <v>2000</v>
      </c>
    </row>
    <row r="19" spans="1:7" ht="84" customHeight="1">
      <c r="A19" s="409" t="s">
        <v>335</v>
      </c>
      <c r="B19" s="472" t="s">
        <v>334</v>
      </c>
      <c r="C19" s="407"/>
      <c r="D19" s="407"/>
      <c r="E19" s="408">
        <f>E20</f>
        <v>204100</v>
      </c>
      <c r="F19" s="468">
        <f>F20</f>
        <v>3000</v>
      </c>
      <c r="G19" s="183">
        <f>G20</f>
        <v>3000</v>
      </c>
    </row>
    <row r="20" spans="1:7" ht="52.5" customHeight="1">
      <c r="A20" s="409" t="s">
        <v>113</v>
      </c>
      <c r="B20" s="472" t="s">
        <v>334</v>
      </c>
      <c r="C20" s="410">
        <v>200</v>
      </c>
      <c r="D20" s="520" t="s">
        <v>114</v>
      </c>
      <c r="E20" s="411">
        <v>204100</v>
      </c>
      <c r="F20" s="425">
        <v>3000</v>
      </c>
      <c r="G20" s="184">
        <v>3000</v>
      </c>
    </row>
    <row r="21" spans="1:7" ht="67.5">
      <c r="A21" s="406" t="s">
        <v>684</v>
      </c>
      <c r="B21" s="414">
        <v>9000000000</v>
      </c>
      <c r="C21" s="407"/>
      <c r="D21" s="407"/>
      <c r="E21" s="408">
        <f>E22</f>
        <v>137300</v>
      </c>
      <c r="F21" s="425">
        <v>3000</v>
      </c>
      <c r="G21" s="184">
        <v>3000</v>
      </c>
    </row>
    <row r="22" spans="1:7" ht="128.25" customHeight="1">
      <c r="A22" s="406" t="s">
        <v>685</v>
      </c>
      <c r="B22" s="414" t="s">
        <v>435</v>
      </c>
      <c r="C22" s="407"/>
      <c r="D22" s="407"/>
      <c r="E22" s="408">
        <f>E23</f>
        <v>137300</v>
      </c>
      <c r="F22" s="466"/>
      <c r="G22" s="187"/>
    </row>
    <row r="23" spans="1:7" ht="96.75" customHeight="1">
      <c r="A23" s="406" t="s">
        <v>336</v>
      </c>
      <c r="B23" s="414" t="s">
        <v>653</v>
      </c>
      <c r="C23" s="407"/>
      <c r="D23" s="407"/>
      <c r="E23" s="408">
        <f>E24</f>
        <v>137300</v>
      </c>
      <c r="F23" s="467"/>
      <c r="G23" s="185"/>
    </row>
    <row r="24" spans="1:7" ht="79.5" customHeight="1">
      <c r="A24" s="406" t="s">
        <v>337</v>
      </c>
      <c r="B24" s="414" t="s">
        <v>652</v>
      </c>
      <c r="C24" s="407"/>
      <c r="D24" s="407"/>
      <c r="E24" s="408">
        <f>E25+E27</f>
        <v>137300</v>
      </c>
      <c r="F24" s="467"/>
      <c r="G24" s="185"/>
    </row>
    <row r="25" spans="1:7" ht="116.25">
      <c r="A25" s="409" t="s">
        <v>338</v>
      </c>
      <c r="B25" s="412" t="s">
        <v>652</v>
      </c>
      <c r="C25" s="413" t="s">
        <v>339</v>
      </c>
      <c r="D25" s="412"/>
      <c r="E25" s="411">
        <f>E26</f>
        <v>124732.02</v>
      </c>
      <c r="F25" s="468">
        <f>F26+F30+F28</f>
        <v>358140</v>
      </c>
      <c r="G25" s="186">
        <f>G26+G30+G28</f>
        <v>295330</v>
      </c>
    </row>
    <row r="26" spans="1:7" ht="34.5" customHeight="1">
      <c r="A26" s="409" t="s">
        <v>340</v>
      </c>
      <c r="B26" s="412" t="s">
        <v>652</v>
      </c>
      <c r="C26" s="413" t="s">
        <v>339</v>
      </c>
      <c r="D26" s="412" t="s">
        <v>146</v>
      </c>
      <c r="E26" s="411">
        <v>124732.02</v>
      </c>
      <c r="F26" s="425">
        <f>F27</f>
        <v>301640</v>
      </c>
      <c r="G26" s="184">
        <f>G27</f>
        <v>240830</v>
      </c>
    </row>
    <row r="27" spans="1:7" ht="67.5" customHeight="1">
      <c r="A27" s="409" t="s">
        <v>335</v>
      </c>
      <c r="B27" s="412" t="s">
        <v>652</v>
      </c>
      <c r="C27" s="413" t="s">
        <v>341</v>
      </c>
      <c r="D27" s="412"/>
      <c r="E27" s="411">
        <f>E28</f>
        <v>12567.98</v>
      </c>
      <c r="F27" s="425">
        <v>301640</v>
      </c>
      <c r="G27" s="184">
        <v>240830</v>
      </c>
    </row>
    <row r="28" spans="1:7" ht="49.9" customHeight="1">
      <c r="A28" s="409" t="s">
        <v>340</v>
      </c>
      <c r="B28" s="412" t="s">
        <v>652</v>
      </c>
      <c r="C28" s="413" t="s">
        <v>341</v>
      </c>
      <c r="D28" s="412" t="s">
        <v>146</v>
      </c>
      <c r="E28" s="411">
        <v>12567.98</v>
      </c>
      <c r="F28" s="425">
        <f>F29</f>
        <v>54500</v>
      </c>
      <c r="G28" s="184">
        <f>G29</f>
        <v>52500</v>
      </c>
    </row>
    <row r="29" spans="1:7" ht="39.6" customHeight="1">
      <c r="A29" s="414" t="s">
        <v>342</v>
      </c>
      <c r="B29" s="418" t="s">
        <v>343</v>
      </c>
      <c r="C29" s="418"/>
      <c r="D29" s="418"/>
      <c r="E29" s="408">
        <f>E30+E61+E88+E124+E129+E163</f>
        <v>4618112.58</v>
      </c>
      <c r="F29" s="425">
        <v>54500</v>
      </c>
      <c r="G29" s="184">
        <v>52500</v>
      </c>
    </row>
    <row r="30" spans="1:7" ht="45">
      <c r="A30" s="434" t="s">
        <v>344</v>
      </c>
      <c r="B30" s="463" t="s">
        <v>345</v>
      </c>
      <c r="C30" s="463"/>
      <c r="D30" s="463"/>
      <c r="E30" s="464">
        <f>E31+E34+E37+E42+E46+E50+E54</f>
        <v>3589084.9499999997</v>
      </c>
      <c r="F30" s="425">
        <v>2000</v>
      </c>
      <c r="G30" s="184">
        <v>2000</v>
      </c>
    </row>
    <row r="31" spans="1:7" ht="23.25">
      <c r="A31" s="415" t="s">
        <v>346</v>
      </c>
      <c r="B31" s="416" t="s">
        <v>347</v>
      </c>
      <c r="C31" s="416"/>
      <c r="D31" s="416"/>
      <c r="E31" s="417">
        <f>E32</f>
        <v>744639.92</v>
      </c>
      <c r="F31" s="468">
        <f>F33+F35+F39+F66+F68+F36</f>
        <v>1218200</v>
      </c>
      <c r="G31" s="186">
        <f>G33+G35+G39+G66+G68+G36</f>
        <v>1219400</v>
      </c>
    </row>
    <row r="32" spans="1:7" ht="124.5" customHeight="1">
      <c r="A32" s="415" t="s">
        <v>338</v>
      </c>
      <c r="B32" s="416" t="s">
        <v>347</v>
      </c>
      <c r="C32" s="416" t="s">
        <v>339</v>
      </c>
      <c r="D32" s="416"/>
      <c r="E32" s="417">
        <f>E33</f>
        <v>744639.92</v>
      </c>
      <c r="F32" s="425">
        <f>F33</f>
        <v>813100</v>
      </c>
      <c r="G32" s="184">
        <f>G33</f>
        <v>814100</v>
      </c>
    </row>
    <row r="33" spans="1:7" ht="23.25">
      <c r="A33" s="415" t="s">
        <v>121</v>
      </c>
      <c r="B33" s="416" t="s">
        <v>347</v>
      </c>
      <c r="C33" s="416" t="s">
        <v>339</v>
      </c>
      <c r="D33" s="416" t="s">
        <v>87</v>
      </c>
      <c r="E33" s="417">
        <v>744639.92</v>
      </c>
      <c r="F33" s="425">
        <v>813100</v>
      </c>
      <c r="G33" s="184">
        <v>814100</v>
      </c>
    </row>
    <row r="34" spans="1:7" ht="35.25" customHeight="1">
      <c r="A34" s="415" t="s">
        <v>346</v>
      </c>
      <c r="B34" s="416" t="s">
        <v>348</v>
      </c>
      <c r="C34" s="416"/>
      <c r="D34" s="416"/>
      <c r="E34" s="417">
        <f>E35</f>
        <v>2386909.0299999998</v>
      </c>
      <c r="F34" s="425">
        <v>3000</v>
      </c>
      <c r="G34" s="184">
        <v>3000</v>
      </c>
    </row>
    <row r="35" spans="1:7" ht="116.25">
      <c r="A35" s="415" t="s">
        <v>338</v>
      </c>
      <c r="B35" s="416" t="s">
        <v>348</v>
      </c>
      <c r="C35" s="416" t="s">
        <v>339</v>
      </c>
      <c r="D35" s="416"/>
      <c r="E35" s="417">
        <f>E36</f>
        <v>2386909.0299999998</v>
      </c>
      <c r="F35" s="425">
        <v>3000</v>
      </c>
      <c r="G35" s="184">
        <v>3000</v>
      </c>
    </row>
    <row r="36" spans="1:7" ht="53.45" customHeight="1">
      <c r="A36" s="415" t="s">
        <v>349</v>
      </c>
      <c r="B36" s="416" t="s">
        <v>348</v>
      </c>
      <c r="C36" s="416" t="s">
        <v>339</v>
      </c>
      <c r="D36" s="416" t="s">
        <v>89</v>
      </c>
      <c r="E36" s="417">
        <v>2386909.0299999998</v>
      </c>
      <c r="F36" s="425">
        <f>F37</f>
        <v>264700</v>
      </c>
      <c r="G36" s="184">
        <f>G37</f>
        <v>265700</v>
      </c>
    </row>
    <row r="37" spans="1:7" ht="23.25">
      <c r="A37" s="415" t="s">
        <v>350</v>
      </c>
      <c r="B37" s="416" t="s">
        <v>351</v>
      </c>
      <c r="C37" s="416"/>
      <c r="D37" s="416"/>
      <c r="E37" s="417">
        <f>E38+E40</f>
        <v>245100</v>
      </c>
      <c r="F37" s="425">
        <v>264700</v>
      </c>
      <c r="G37" s="184">
        <v>265700</v>
      </c>
    </row>
    <row r="38" spans="1:7" ht="46.5">
      <c r="A38" s="473" t="s">
        <v>352</v>
      </c>
      <c r="B38" s="416" t="s">
        <v>351</v>
      </c>
      <c r="C38" s="416" t="s">
        <v>341</v>
      </c>
      <c r="D38" s="416"/>
      <c r="E38" s="417">
        <f>E39</f>
        <v>237600</v>
      </c>
      <c r="F38" s="425">
        <f>F39</f>
        <v>135400</v>
      </c>
      <c r="G38" s="184">
        <f>G39</f>
        <v>134600</v>
      </c>
    </row>
    <row r="39" spans="1:7" ht="23.25">
      <c r="A39" s="415" t="s">
        <v>349</v>
      </c>
      <c r="B39" s="416" t="s">
        <v>351</v>
      </c>
      <c r="C39" s="416" t="s">
        <v>341</v>
      </c>
      <c r="D39" s="416" t="s">
        <v>89</v>
      </c>
      <c r="E39" s="417">
        <v>237600</v>
      </c>
      <c r="F39" s="425">
        <v>135400</v>
      </c>
      <c r="G39" s="184">
        <v>134600</v>
      </c>
    </row>
    <row r="40" spans="1:7" ht="23.25">
      <c r="A40" s="473" t="s">
        <v>353</v>
      </c>
      <c r="B40" s="416" t="s">
        <v>351</v>
      </c>
      <c r="C40" s="416" t="s">
        <v>354</v>
      </c>
      <c r="D40" s="416"/>
      <c r="E40" s="417">
        <f>E41</f>
        <v>7500</v>
      </c>
      <c r="F40" s="425">
        <f>F41</f>
        <v>1000</v>
      </c>
      <c r="G40" s="184">
        <f>G41</f>
        <v>1000</v>
      </c>
    </row>
    <row r="41" spans="1:7" ht="23.25">
      <c r="A41" s="415" t="s">
        <v>349</v>
      </c>
      <c r="B41" s="416" t="s">
        <v>455</v>
      </c>
      <c r="C41" s="416" t="s">
        <v>354</v>
      </c>
      <c r="D41" s="416" t="s">
        <v>89</v>
      </c>
      <c r="E41" s="417">
        <v>7500</v>
      </c>
      <c r="F41" s="425">
        <v>1000</v>
      </c>
      <c r="G41" s="184">
        <v>1000</v>
      </c>
    </row>
    <row r="42" spans="1:7" ht="71.25" customHeight="1">
      <c r="A42" s="426" t="s">
        <v>474</v>
      </c>
      <c r="B42" s="463" t="s">
        <v>475</v>
      </c>
      <c r="C42" s="463"/>
      <c r="D42" s="463"/>
      <c r="E42" s="464">
        <f>E43</f>
        <v>20000</v>
      </c>
      <c r="F42" s="425">
        <v>1000</v>
      </c>
      <c r="G42" s="184">
        <v>1000</v>
      </c>
    </row>
    <row r="43" spans="1:7" ht="90">
      <c r="A43" s="406" t="s">
        <v>463</v>
      </c>
      <c r="B43" s="463" t="s">
        <v>476</v>
      </c>
      <c r="C43" s="463"/>
      <c r="D43" s="463"/>
      <c r="E43" s="464">
        <f>E44</f>
        <v>20000</v>
      </c>
      <c r="F43" s="425">
        <f>F44</f>
        <v>1000</v>
      </c>
      <c r="G43" s="184">
        <f>G44</f>
        <v>1000</v>
      </c>
    </row>
    <row r="44" spans="1:7" ht="46.5">
      <c r="A44" s="473" t="s">
        <v>352</v>
      </c>
      <c r="B44" s="463" t="s">
        <v>476</v>
      </c>
      <c r="C44" s="416" t="s">
        <v>341</v>
      </c>
      <c r="D44" s="416"/>
      <c r="E44" s="417">
        <f>E45</f>
        <v>20000</v>
      </c>
      <c r="F44" s="425">
        <v>1000</v>
      </c>
      <c r="G44" s="184">
        <v>1000</v>
      </c>
    </row>
    <row r="45" spans="1:7" s="168" customFormat="1" ht="23.25">
      <c r="A45" s="415" t="s">
        <v>224</v>
      </c>
      <c r="B45" s="463" t="s">
        <v>476</v>
      </c>
      <c r="C45" s="416" t="s">
        <v>341</v>
      </c>
      <c r="D45" s="416" t="s">
        <v>221</v>
      </c>
      <c r="E45" s="417">
        <v>20000</v>
      </c>
      <c r="F45" s="468">
        <v>90700</v>
      </c>
      <c r="G45" s="183">
        <v>90700</v>
      </c>
    </row>
    <row r="46" spans="1:7" ht="71.25" customHeight="1">
      <c r="A46" s="426" t="s">
        <v>477</v>
      </c>
      <c r="B46" s="463" t="s">
        <v>479</v>
      </c>
      <c r="C46" s="463"/>
      <c r="D46" s="463"/>
      <c r="E46" s="464">
        <f>E47</f>
        <v>149436</v>
      </c>
      <c r="F46" s="425">
        <v>1000</v>
      </c>
      <c r="G46" s="184">
        <v>1000</v>
      </c>
    </row>
    <row r="47" spans="1:7" ht="67.5">
      <c r="A47" s="428" t="s">
        <v>478</v>
      </c>
      <c r="B47" s="463" t="s">
        <v>480</v>
      </c>
      <c r="C47" s="463"/>
      <c r="D47" s="463"/>
      <c r="E47" s="464">
        <f>E48</f>
        <v>149436</v>
      </c>
      <c r="F47" s="425">
        <f>F48</f>
        <v>1000</v>
      </c>
      <c r="G47" s="184">
        <f>G48</f>
        <v>1000</v>
      </c>
    </row>
    <row r="48" spans="1:7" ht="46.5">
      <c r="A48" s="473" t="s">
        <v>352</v>
      </c>
      <c r="B48" s="463" t="s">
        <v>480</v>
      </c>
      <c r="C48" s="416" t="s">
        <v>481</v>
      </c>
      <c r="D48" s="416"/>
      <c r="E48" s="417">
        <f>E49</f>
        <v>149436</v>
      </c>
      <c r="F48" s="425">
        <v>1000</v>
      </c>
      <c r="G48" s="184">
        <v>1000</v>
      </c>
    </row>
    <row r="49" spans="1:7" s="168" customFormat="1" ht="23.25">
      <c r="A49" s="415" t="s">
        <v>207</v>
      </c>
      <c r="B49" s="463" t="s">
        <v>480</v>
      </c>
      <c r="C49" s="416" t="s">
        <v>481</v>
      </c>
      <c r="D49" s="416" t="s">
        <v>210</v>
      </c>
      <c r="E49" s="417">
        <v>149436</v>
      </c>
      <c r="F49" s="468">
        <v>90700</v>
      </c>
      <c r="G49" s="183">
        <v>90700</v>
      </c>
    </row>
    <row r="50" spans="1:7" ht="36" customHeight="1">
      <c r="A50" s="429" t="s">
        <v>482</v>
      </c>
      <c r="B50" s="463" t="s">
        <v>483</v>
      </c>
      <c r="C50" s="463"/>
      <c r="D50" s="463"/>
      <c r="E50" s="464">
        <f>E51</f>
        <v>13000</v>
      </c>
      <c r="F50" s="425">
        <v>1000</v>
      </c>
      <c r="G50" s="184">
        <v>1000</v>
      </c>
    </row>
    <row r="51" spans="1:7" ht="90">
      <c r="A51" s="406" t="s">
        <v>463</v>
      </c>
      <c r="B51" s="463" t="s">
        <v>484</v>
      </c>
      <c r="C51" s="463"/>
      <c r="D51" s="463"/>
      <c r="E51" s="464">
        <f>E52</f>
        <v>13000</v>
      </c>
      <c r="F51" s="425">
        <f>F52</f>
        <v>1000</v>
      </c>
      <c r="G51" s="184">
        <f>G52</f>
        <v>1000</v>
      </c>
    </row>
    <row r="52" spans="1:7" ht="46.5">
      <c r="A52" s="473" t="s">
        <v>352</v>
      </c>
      <c r="B52" s="463" t="s">
        <v>484</v>
      </c>
      <c r="C52" s="416" t="s">
        <v>341</v>
      </c>
      <c r="D52" s="416"/>
      <c r="E52" s="417">
        <f>E53</f>
        <v>13000</v>
      </c>
      <c r="F52" s="425">
        <v>1000</v>
      </c>
      <c r="G52" s="184">
        <v>1000</v>
      </c>
    </row>
    <row r="53" spans="1:7" s="168" customFormat="1" ht="46.5">
      <c r="A53" s="430" t="s">
        <v>328</v>
      </c>
      <c r="B53" s="463" t="s">
        <v>484</v>
      </c>
      <c r="C53" s="416" t="s">
        <v>341</v>
      </c>
      <c r="D53" s="416" t="s">
        <v>327</v>
      </c>
      <c r="E53" s="417">
        <v>13000</v>
      </c>
      <c r="F53" s="468">
        <v>90700</v>
      </c>
      <c r="G53" s="183">
        <v>90700</v>
      </c>
    </row>
    <row r="54" spans="1:7" s="168" customFormat="1" ht="90">
      <c r="A54" s="429" t="s">
        <v>741</v>
      </c>
      <c r="B54" s="463" t="s">
        <v>742</v>
      </c>
      <c r="C54" s="416"/>
      <c r="D54" s="416"/>
      <c r="E54" s="464">
        <f>E58+E55</f>
        <v>30000</v>
      </c>
      <c r="F54" s="468"/>
      <c r="G54" s="183"/>
    </row>
    <row r="55" spans="1:7" s="168" customFormat="1" ht="90">
      <c r="A55" s="406" t="s">
        <v>463</v>
      </c>
      <c r="B55" s="463" t="s">
        <v>743</v>
      </c>
      <c r="C55" s="416"/>
      <c r="D55" s="416"/>
      <c r="E55" s="464">
        <f>E56</f>
        <v>16000</v>
      </c>
      <c r="F55" s="468"/>
      <c r="G55" s="183"/>
    </row>
    <row r="56" spans="1:7" s="168" customFormat="1" ht="46.5">
      <c r="A56" s="473" t="s">
        <v>352</v>
      </c>
      <c r="B56" s="463" t="s">
        <v>743</v>
      </c>
      <c r="C56" s="416" t="s">
        <v>341</v>
      </c>
      <c r="D56" s="416"/>
      <c r="E56" s="417">
        <f>E57</f>
        <v>16000</v>
      </c>
      <c r="F56" s="468"/>
      <c r="G56" s="183"/>
    </row>
    <row r="57" spans="1:7" s="168" customFormat="1" ht="23.25">
      <c r="A57" s="415" t="s">
        <v>224</v>
      </c>
      <c r="B57" s="463" t="s">
        <v>743</v>
      </c>
      <c r="C57" s="416" t="s">
        <v>341</v>
      </c>
      <c r="D57" s="416" t="s">
        <v>324</v>
      </c>
      <c r="E57" s="417">
        <v>16000</v>
      </c>
      <c r="F57" s="468"/>
      <c r="G57" s="183"/>
    </row>
    <row r="58" spans="1:7" s="168" customFormat="1" ht="90">
      <c r="A58" s="406" t="s">
        <v>463</v>
      </c>
      <c r="B58" s="463" t="s">
        <v>744</v>
      </c>
      <c r="C58" s="416"/>
      <c r="D58" s="416"/>
      <c r="E58" s="464">
        <f>E59</f>
        <v>14000</v>
      </c>
      <c r="F58" s="468"/>
      <c r="G58" s="183"/>
    </row>
    <row r="59" spans="1:7" s="168" customFormat="1" ht="46.5">
      <c r="A59" s="473" t="s">
        <v>352</v>
      </c>
      <c r="B59" s="463" t="s">
        <v>744</v>
      </c>
      <c r="C59" s="416" t="s">
        <v>341</v>
      </c>
      <c r="D59" s="416"/>
      <c r="E59" s="417">
        <f>E60</f>
        <v>14000</v>
      </c>
      <c r="F59" s="468"/>
      <c r="G59" s="183"/>
    </row>
    <row r="60" spans="1:7" s="168" customFormat="1" ht="23.25">
      <c r="A60" s="415" t="s">
        <v>224</v>
      </c>
      <c r="B60" s="463" t="s">
        <v>744</v>
      </c>
      <c r="C60" s="416" t="s">
        <v>341</v>
      </c>
      <c r="D60" s="416" t="s">
        <v>324</v>
      </c>
      <c r="E60" s="417">
        <v>14000</v>
      </c>
      <c r="F60" s="468"/>
      <c r="G60" s="183"/>
    </row>
    <row r="61" spans="1:7" ht="45">
      <c r="A61" s="474" t="s">
        <v>355</v>
      </c>
      <c r="B61" s="463" t="s">
        <v>356</v>
      </c>
      <c r="C61" s="463"/>
      <c r="D61" s="463"/>
      <c r="E61" s="464">
        <f>E62+E66+E76+E80</f>
        <v>57000</v>
      </c>
      <c r="F61" s="425">
        <f>F66</f>
        <v>1000</v>
      </c>
      <c r="G61" s="184">
        <f>G66</f>
        <v>1000</v>
      </c>
    </row>
    <row r="62" spans="1:7" ht="71.25" customHeight="1">
      <c r="A62" s="474" t="s">
        <v>457</v>
      </c>
      <c r="B62" s="463" t="s">
        <v>456</v>
      </c>
      <c r="C62" s="463"/>
      <c r="D62" s="463"/>
      <c r="E62" s="464">
        <f>E63</f>
        <v>25000</v>
      </c>
      <c r="F62" s="425">
        <v>1000</v>
      </c>
      <c r="G62" s="184">
        <v>1000</v>
      </c>
    </row>
    <row r="63" spans="1:7" ht="90">
      <c r="A63" s="406" t="s">
        <v>463</v>
      </c>
      <c r="B63" s="463" t="s">
        <v>458</v>
      </c>
      <c r="C63" s="463"/>
      <c r="D63" s="463"/>
      <c r="E63" s="464">
        <f>E64</f>
        <v>25000</v>
      </c>
      <c r="F63" s="425">
        <f>F64</f>
        <v>1000</v>
      </c>
      <c r="G63" s="184">
        <f>G64</f>
        <v>1000</v>
      </c>
    </row>
    <row r="64" spans="1:7" ht="46.5">
      <c r="A64" s="473" t="s">
        <v>352</v>
      </c>
      <c r="B64" s="416" t="s">
        <v>458</v>
      </c>
      <c r="C64" s="416" t="s">
        <v>341</v>
      </c>
      <c r="D64" s="416"/>
      <c r="E64" s="417">
        <f>E65</f>
        <v>25000</v>
      </c>
      <c r="F64" s="425">
        <v>1000</v>
      </c>
      <c r="G64" s="184">
        <v>1000</v>
      </c>
    </row>
    <row r="65" spans="1:7" s="168" customFormat="1" ht="69.75">
      <c r="A65" s="415" t="s">
        <v>712</v>
      </c>
      <c r="B65" s="416" t="s">
        <v>458</v>
      </c>
      <c r="C65" s="416" t="s">
        <v>341</v>
      </c>
      <c r="D65" s="416" t="s">
        <v>99</v>
      </c>
      <c r="E65" s="417">
        <v>25000</v>
      </c>
      <c r="F65" s="468">
        <v>90700</v>
      </c>
      <c r="G65" s="183">
        <v>90700</v>
      </c>
    </row>
    <row r="66" spans="1:7" ht="45">
      <c r="A66" s="474" t="s">
        <v>357</v>
      </c>
      <c r="B66" s="463" t="s">
        <v>358</v>
      </c>
      <c r="C66" s="463"/>
      <c r="D66" s="463"/>
      <c r="E66" s="464">
        <f>E67</f>
        <v>1000</v>
      </c>
      <c r="F66" s="425">
        <v>1000</v>
      </c>
      <c r="G66" s="184">
        <v>1000</v>
      </c>
    </row>
    <row r="67" spans="1:7" ht="90">
      <c r="A67" s="406" t="s">
        <v>463</v>
      </c>
      <c r="B67" s="463" t="s">
        <v>360</v>
      </c>
      <c r="C67" s="463"/>
      <c r="D67" s="463"/>
      <c r="E67" s="464">
        <f>E68</f>
        <v>1000</v>
      </c>
      <c r="F67" s="425">
        <f>F68</f>
        <v>1000</v>
      </c>
      <c r="G67" s="184">
        <f>G68</f>
        <v>1000</v>
      </c>
    </row>
    <row r="68" spans="1:7" ht="46.5">
      <c r="A68" s="473" t="s">
        <v>352</v>
      </c>
      <c r="B68" s="416" t="s">
        <v>360</v>
      </c>
      <c r="C68" s="416" t="s">
        <v>341</v>
      </c>
      <c r="D68" s="416"/>
      <c r="E68" s="417">
        <f>E69</f>
        <v>1000</v>
      </c>
      <c r="F68" s="425">
        <v>1000</v>
      </c>
      <c r="G68" s="184">
        <v>1000</v>
      </c>
    </row>
    <row r="69" spans="1:7" s="168" customFormat="1" ht="23.25">
      <c r="A69" s="415" t="s">
        <v>648</v>
      </c>
      <c r="B69" s="416" t="s">
        <v>360</v>
      </c>
      <c r="C69" s="416" t="s">
        <v>341</v>
      </c>
      <c r="D69" s="416" t="s">
        <v>97</v>
      </c>
      <c r="E69" s="417">
        <v>1000</v>
      </c>
      <c r="F69" s="468">
        <v>90700</v>
      </c>
      <c r="G69" s="183">
        <v>90700</v>
      </c>
    </row>
    <row r="70" spans="1:7" s="168" customFormat="1" ht="25.5" hidden="1" customHeight="1">
      <c r="A70" s="475" t="s">
        <v>361</v>
      </c>
      <c r="B70" s="463" t="s">
        <v>362</v>
      </c>
      <c r="C70" s="463"/>
      <c r="D70" s="463"/>
      <c r="E70" s="464">
        <f>E71+E74+E81</f>
        <v>60000</v>
      </c>
      <c r="F70" s="468">
        <v>0</v>
      </c>
      <c r="G70" s="183">
        <v>0</v>
      </c>
    </row>
    <row r="71" spans="1:7" ht="45" hidden="1">
      <c r="A71" s="434" t="s">
        <v>363</v>
      </c>
      <c r="B71" s="463" t="s">
        <v>364</v>
      </c>
      <c r="C71" s="463"/>
      <c r="D71" s="463"/>
      <c r="E71" s="464">
        <f>E72</f>
        <v>0</v>
      </c>
      <c r="F71" s="468">
        <f>F72+F80+F81+F75</f>
        <v>166000</v>
      </c>
      <c r="G71" s="186">
        <f>G72+G80+G81+G75</f>
        <v>172450</v>
      </c>
    </row>
    <row r="72" spans="1:7" ht="116.25" hidden="1">
      <c r="A72" s="409" t="s">
        <v>338</v>
      </c>
      <c r="B72" s="416" t="s">
        <v>364</v>
      </c>
      <c r="C72" s="416" t="s">
        <v>339</v>
      </c>
      <c r="D72" s="416"/>
      <c r="E72" s="417">
        <f>E73</f>
        <v>0</v>
      </c>
      <c r="F72" s="425">
        <f>F73</f>
        <v>120000</v>
      </c>
      <c r="G72" s="184">
        <f>G73</f>
        <v>128000</v>
      </c>
    </row>
    <row r="73" spans="1:7" ht="23.25" hidden="1">
      <c r="A73" s="415" t="s">
        <v>98</v>
      </c>
      <c r="B73" s="416" t="s">
        <v>364</v>
      </c>
      <c r="C73" s="416" t="s">
        <v>339</v>
      </c>
      <c r="D73" s="416" t="s">
        <v>365</v>
      </c>
      <c r="E73" s="417"/>
      <c r="F73" s="425">
        <v>120000</v>
      </c>
      <c r="G73" s="184">
        <v>128000</v>
      </c>
    </row>
    <row r="74" spans="1:7" ht="45" hidden="1">
      <c r="A74" s="434" t="s">
        <v>366</v>
      </c>
      <c r="B74" s="463" t="s">
        <v>367</v>
      </c>
      <c r="C74" s="463"/>
      <c r="D74" s="463"/>
      <c r="E74" s="464">
        <f>E75</f>
        <v>30000</v>
      </c>
      <c r="F74" s="425">
        <f>F75</f>
        <v>36000</v>
      </c>
      <c r="G74" s="184">
        <f>G75</f>
        <v>36450</v>
      </c>
    </row>
    <row r="75" spans="1:7" ht="46.5" hidden="1">
      <c r="A75" s="473" t="s">
        <v>352</v>
      </c>
      <c r="B75" s="416" t="s">
        <v>367</v>
      </c>
      <c r="C75" s="416" t="s">
        <v>341</v>
      </c>
      <c r="D75" s="416"/>
      <c r="E75" s="417">
        <f>E80</f>
        <v>30000</v>
      </c>
      <c r="F75" s="425">
        <v>36000</v>
      </c>
      <c r="G75" s="184">
        <v>36450</v>
      </c>
    </row>
    <row r="76" spans="1:7" ht="45">
      <c r="A76" s="474" t="s">
        <v>461</v>
      </c>
      <c r="B76" s="463" t="s">
        <v>459</v>
      </c>
      <c r="C76" s="463"/>
      <c r="D76" s="463"/>
      <c r="E76" s="464">
        <f>E77</f>
        <v>1000</v>
      </c>
      <c r="F76" s="425">
        <v>1000</v>
      </c>
      <c r="G76" s="184">
        <v>1000</v>
      </c>
    </row>
    <row r="77" spans="1:7" ht="90">
      <c r="A77" s="406" t="s">
        <v>463</v>
      </c>
      <c r="B77" s="463" t="s">
        <v>460</v>
      </c>
      <c r="C77" s="463"/>
      <c r="D77" s="463"/>
      <c r="E77" s="464">
        <f>E78</f>
        <v>1000</v>
      </c>
      <c r="F77" s="425">
        <f>F78</f>
        <v>1000</v>
      </c>
      <c r="G77" s="184">
        <f>G78</f>
        <v>1000</v>
      </c>
    </row>
    <row r="78" spans="1:7" ht="46.5">
      <c r="A78" s="473" t="s">
        <v>352</v>
      </c>
      <c r="B78" s="416" t="s">
        <v>460</v>
      </c>
      <c r="C78" s="416" t="s">
        <v>341</v>
      </c>
      <c r="D78" s="416"/>
      <c r="E78" s="417">
        <f>E79</f>
        <v>1000</v>
      </c>
      <c r="F78" s="425">
        <v>1000</v>
      </c>
      <c r="G78" s="184">
        <v>1000</v>
      </c>
    </row>
    <row r="79" spans="1:7" s="168" customFormat="1" ht="23.25">
      <c r="A79" s="415" t="s">
        <v>379</v>
      </c>
      <c r="B79" s="416" t="s">
        <v>460</v>
      </c>
      <c r="C79" s="416" t="s">
        <v>341</v>
      </c>
      <c r="D79" s="416" t="s">
        <v>103</v>
      </c>
      <c r="E79" s="417">
        <v>1000</v>
      </c>
      <c r="F79" s="468">
        <v>90700</v>
      </c>
      <c r="G79" s="183">
        <v>90700</v>
      </c>
    </row>
    <row r="80" spans="1:7" ht="48.75" customHeight="1">
      <c r="A80" s="434" t="s">
        <v>462</v>
      </c>
      <c r="B80" s="463" t="s">
        <v>362</v>
      </c>
      <c r="C80" s="416"/>
      <c r="D80" s="416"/>
      <c r="E80" s="464">
        <f>E81</f>
        <v>30000</v>
      </c>
      <c r="F80" s="425">
        <v>1000</v>
      </c>
      <c r="G80" s="184">
        <v>1000</v>
      </c>
    </row>
    <row r="81" spans="1:7" ht="90">
      <c r="A81" s="406" t="s">
        <v>463</v>
      </c>
      <c r="B81" s="463" t="s">
        <v>368</v>
      </c>
      <c r="C81" s="463"/>
      <c r="D81" s="463"/>
      <c r="E81" s="464">
        <f>E82</f>
        <v>30000</v>
      </c>
      <c r="F81" s="425">
        <v>9000</v>
      </c>
      <c r="G81" s="184">
        <f>G82</f>
        <v>7000</v>
      </c>
    </row>
    <row r="82" spans="1:7" ht="46.5">
      <c r="A82" s="473" t="s">
        <v>352</v>
      </c>
      <c r="B82" s="416" t="s">
        <v>368</v>
      </c>
      <c r="C82" s="416" t="s">
        <v>341</v>
      </c>
      <c r="D82" s="416"/>
      <c r="E82" s="417">
        <f>E83</f>
        <v>30000</v>
      </c>
      <c r="F82" s="425">
        <v>9000</v>
      </c>
      <c r="G82" s="184">
        <v>7000</v>
      </c>
    </row>
    <row r="83" spans="1:7" ht="71.25" customHeight="1">
      <c r="A83" s="415" t="s">
        <v>712</v>
      </c>
      <c r="B83" s="416" t="s">
        <v>368</v>
      </c>
      <c r="C83" s="416" t="s">
        <v>341</v>
      </c>
      <c r="D83" s="416" t="s">
        <v>99</v>
      </c>
      <c r="E83" s="417">
        <v>30000</v>
      </c>
      <c r="F83" s="425">
        <f>F84</f>
        <v>1000</v>
      </c>
      <c r="G83" s="184">
        <f>G84</f>
        <v>1000</v>
      </c>
    </row>
    <row r="84" spans="1:7" ht="45" hidden="1">
      <c r="A84" s="475" t="s">
        <v>369</v>
      </c>
      <c r="B84" s="463" t="s">
        <v>370</v>
      </c>
      <c r="C84" s="463"/>
      <c r="D84" s="463"/>
      <c r="E84" s="464">
        <f>E86</f>
        <v>0</v>
      </c>
      <c r="F84" s="425">
        <v>1000</v>
      </c>
      <c r="G84" s="184">
        <v>1000</v>
      </c>
    </row>
    <row r="85" spans="1:7" ht="90" hidden="1">
      <c r="A85" s="406" t="s">
        <v>359</v>
      </c>
      <c r="B85" s="463" t="s">
        <v>371</v>
      </c>
      <c r="C85" s="463"/>
      <c r="D85" s="463"/>
      <c r="E85" s="464">
        <f>E86</f>
        <v>0</v>
      </c>
      <c r="F85" s="425"/>
      <c r="G85" s="184"/>
    </row>
    <row r="86" spans="1:7" ht="46.5" hidden="1">
      <c r="A86" s="473" t="s">
        <v>352</v>
      </c>
      <c r="B86" s="416" t="s">
        <v>371</v>
      </c>
      <c r="C86" s="416" t="s">
        <v>341</v>
      </c>
      <c r="D86" s="416"/>
      <c r="E86" s="417">
        <f>E87</f>
        <v>0</v>
      </c>
      <c r="F86" s="425"/>
      <c r="G86" s="184"/>
    </row>
    <row r="87" spans="1:7" ht="46.5" hidden="1">
      <c r="A87" s="415" t="s">
        <v>372</v>
      </c>
      <c r="B87" s="416" t="s">
        <v>371</v>
      </c>
      <c r="C87" s="416" t="s">
        <v>341</v>
      </c>
      <c r="D87" s="416" t="s">
        <v>373</v>
      </c>
      <c r="E87" s="417"/>
      <c r="F87" s="425"/>
      <c r="G87" s="184"/>
    </row>
    <row r="88" spans="1:7" ht="45">
      <c r="A88" s="475" t="s">
        <v>374</v>
      </c>
      <c r="B88" s="463" t="s">
        <v>375</v>
      </c>
      <c r="C88" s="463"/>
      <c r="D88" s="463"/>
      <c r="E88" s="464">
        <f>E89</f>
        <v>296600</v>
      </c>
      <c r="F88" s="425"/>
      <c r="G88" s="184"/>
    </row>
    <row r="89" spans="1:7" ht="45">
      <c r="A89" s="475" t="s">
        <v>376</v>
      </c>
      <c r="B89" s="463" t="s">
        <v>377</v>
      </c>
      <c r="C89" s="463"/>
      <c r="D89" s="463"/>
      <c r="E89" s="464">
        <f>E90+E100+E110</f>
        <v>296600</v>
      </c>
      <c r="F89" s="468">
        <f>F91+F123+F120</f>
        <v>80180</v>
      </c>
      <c r="G89" s="186">
        <f>G91+G123+G120</f>
        <v>80200</v>
      </c>
    </row>
    <row r="90" spans="1:7" ht="90">
      <c r="A90" s="406" t="s">
        <v>463</v>
      </c>
      <c r="B90" s="463" t="s">
        <v>378</v>
      </c>
      <c r="C90" s="463"/>
      <c r="D90" s="463"/>
      <c r="E90" s="464">
        <f>E91</f>
        <v>296600</v>
      </c>
      <c r="F90" s="425">
        <f>F91+F120+F123</f>
        <v>80180</v>
      </c>
      <c r="G90" s="184">
        <v>80200</v>
      </c>
    </row>
    <row r="91" spans="1:7" ht="30.75" customHeight="1">
      <c r="A91" s="473" t="s">
        <v>352</v>
      </c>
      <c r="B91" s="416" t="s">
        <v>378</v>
      </c>
      <c r="C91" s="416" t="s">
        <v>341</v>
      </c>
      <c r="D91" s="416"/>
      <c r="E91" s="417">
        <f>E99</f>
        <v>296600</v>
      </c>
      <c r="F91" s="425">
        <v>60000</v>
      </c>
      <c r="G91" s="184">
        <v>60000</v>
      </c>
    </row>
    <row r="92" spans="1:7" ht="16.5" hidden="1" customHeight="1" thickBot="1">
      <c r="A92" s="415" t="s">
        <v>379</v>
      </c>
      <c r="B92" s="416" t="s">
        <v>378</v>
      </c>
      <c r="C92" s="416" t="s">
        <v>341</v>
      </c>
      <c r="D92" s="416" t="s">
        <v>103</v>
      </c>
      <c r="E92" s="417">
        <v>1247500</v>
      </c>
      <c r="F92" s="425"/>
      <c r="G92" s="184"/>
    </row>
    <row r="93" spans="1:7" ht="63.75" hidden="1" customHeight="1" thickBot="1">
      <c r="A93" s="406" t="s">
        <v>359</v>
      </c>
      <c r="B93" s="463" t="s">
        <v>380</v>
      </c>
      <c r="C93" s="463"/>
      <c r="D93" s="463"/>
      <c r="E93" s="464">
        <f>E94</f>
        <v>100000</v>
      </c>
      <c r="F93" s="425"/>
      <c r="G93" s="184"/>
    </row>
    <row r="94" spans="1:7" ht="16.5" hidden="1" customHeight="1" thickBot="1">
      <c r="A94" s="473" t="s">
        <v>352</v>
      </c>
      <c r="B94" s="416" t="s">
        <v>380</v>
      </c>
      <c r="C94" s="416" t="s">
        <v>341</v>
      </c>
      <c r="D94" s="416"/>
      <c r="E94" s="417">
        <f>E95</f>
        <v>100000</v>
      </c>
      <c r="F94" s="466"/>
      <c r="G94" s="187"/>
    </row>
    <row r="95" spans="1:7" ht="16.5" hidden="1" customHeight="1" thickBot="1">
      <c r="A95" s="415" t="s">
        <v>379</v>
      </c>
      <c r="B95" s="416" t="s">
        <v>380</v>
      </c>
      <c r="C95" s="416" t="s">
        <v>341</v>
      </c>
      <c r="D95" s="416" t="s">
        <v>103</v>
      </c>
      <c r="E95" s="417">
        <v>100000</v>
      </c>
      <c r="F95" s="425"/>
      <c r="G95" s="184"/>
    </row>
    <row r="96" spans="1:7" ht="16.5" hidden="1" customHeight="1" thickBot="1">
      <c r="A96" s="475" t="s">
        <v>381</v>
      </c>
      <c r="B96" s="463" t="s">
        <v>382</v>
      </c>
      <c r="C96" s="463"/>
      <c r="D96" s="463"/>
      <c r="E96" s="464">
        <f>E98</f>
        <v>296600</v>
      </c>
      <c r="F96" s="425"/>
      <c r="G96" s="184"/>
    </row>
    <row r="97" spans="1:7" ht="63.75" hidden="1" customHeight="1" thickBot="1">
      <c r="A97" s="406" t="s">
        <v>359</v>
      </c>
      <c r="B97" s="463" t="s">
        <v>383</v>
      </c>
      <c r="C97" s="463"/>
      <c r="D97" s="463"/>
      <c r="E97" s="464">
        <f>E98</f>
        <v>296600</v>
      </c>
      <c r="F97" s="468"/>
      <c r="G97" s="183"/>
    </row>
    <row r="98" spans="1:7" ht="16.5" hidden="1" customHeight="1" thickBot="1">
      <c r="A98" s="473" t="s">
        <v>352</v>
      </c>
      <c r="B98" s="416" t="s">
        <v>383</v>
      </c>
      <c r="C98" s="416" t="s">
        <v>341</v>
      </c>
      <c r="D98" s="416"/>
      <c r="E98" s="417">
        <f>E99</f>
        <v>296600</v>
      </c>
      <c r="F98" s="425"/>
      <c r="G98" s="184"/>
    </row>
    <row r="99" spans="1:7" ht="39" customHeight="1">
      <c r="A99" s="415" t="s">
        <v>379</v>
      </c>
      <c r="B99" s="416" t="s">
        <v>378</v>
      </c>
      <c r="C99" s="416" t="s">
        <v>341</v>
      </c>
      <c r="D99" s="416" t="s">
        <v>103</v>
      </c>
      <c r="E99" s="417">
        <v>296600</v>
      </c>
      <c r="F99" s="425"/>
      <c r="G99" s="184"/>
    </row>
    <row r="100" spans="1:7" ht="90">
      <c r="A100" s="406" t="s">
        <v>463</v>
      </c>
      <c r="B100" s="463" t="s">
        <v>380</v>
      </c>
      <c r="C100" s="463"/>
      <c r="D100" s="463"/>
      <c r="E100" s="464">
        <f>E101</f>
        <v>0</v>
      </c>
      <c r="F100" s="425">
        <f>F101+F131+F134</f>
        <v>66000</v>
      </c>
      <c r="G100" s="184">
        <v>80200</v>
      </c>
    </row>
    <row r="101" spans="1:7" ht="30.75" customHeight="1">
      <c r="A101" s="473" t="s">
        <v>352</v>
      </c>
      <c r="B101" s="416" t="s">
        <v>380</v>
      </c>
      <c r="C101" s="416" t="s">
        <v>341</v>
      </c>
      <c r="D101" s="416"/>
      <c r="E101" s="417">
        <f>E109</f>
        <v>0</v>
      </c>
      <c r="F101" s="425">
        <v>60000</v>
      </c>
      <c r="G101" s="184">
        <v>60000</v>
      </c>
    </row>
    <row r="102" spans="1:7" ht="16.5" hidden="1" customHeight="1" thickBot="1">
      <c r="A102" s="415" t="s">
        <v>379</v>
      </c>
      <c r="B102" s="416" t="s">
        <v>378</v>
      </c>
      <c r="C102" s="416" t="s">
        <v>341</v>
      </c>
      <c r="D102" s="416" t="s">
        <v>103</v>
      </c>
      <c r="E102" s="417">
        <v>1247500</v>
      </c>
      <c r="F102" s="425"/>
      <c r="G102" s="184"/>
    </row>
    <row r="103" spans="1:7" ht="63.75" hidden="1" customHeight="1" thickBot="1">
      <c r="A103" s="406" t="s">
        <v>359</v>
      </c>
      <c r="B103" s="463" t="s">
        <v>380</v>
      </c>
      <c r="C103" s="463"/>
      <c r="D103" s="463"/>
      <c r="E103" s="464">
        <f>E104</f>
        <v>100000</v>
      </c>
      <c r="F103" s="425"/>
      <c r="G103" s="184"/>
    </row>
    <row r="104" spans="1:7" ht="16.5" hidden="1" customHeight="1" thickBot="1">
      <c r="A104" s="473" t="s">
        <v>352</v>
      </c>
      <c r="B104" s="416" t="s">
        <v>380</v>
      </c>
      <c r="C104" s="416" t="s">
        <v>341</v>
      </c>
      <c r="D104" s="416"/>
      <c r="E104" s="417">
        <f>E105</f>
        <v>100000</v>
      </c>
      <c r="F104" s="466"/>
      <c r="G104" s="187"/>
    </row>
    <row r="105" spans="1:7" ht="16.5" hidden="1" customHeight="1" thickBot="1">
      <c r="A105" s="415" t="s">
        <v>379</v>
      </c>
      <c r="B105" s="416" t="s">
        <v>380</v>
      </c>
      <c r="C105" s="416" t="s">
        <v>341</v>
      </c>
      <c r="D105" s="416" t="s">
        <v>103</v>
      </c>
      <c r="E105" s="417">
        <v>100000</v>
      </c>
      <c r="F105" s="425"/>
      <c r="G105" s="184"/>
    </row>
    <row r="106" spans="1:7" ht="16.5" hidden="1" customHeight="1" thickBot="1">
      <c r="A106" s="475" t="s">
        <v>381</v>
      </c>
      <c r="B106" s="463" t="s">
        <v>382</v>
      </c>
      <c r="C106" s="463"/>
      <c r="D106" s="463"/>
      <c r="E106" s="464">
        <f>E108</f>
        <v>0</v>
      </c>
      <c r="F106" s="425"/>
      <c r="G106" s="184"/>
    </row>
    <row r="107" spans="1:7" ht="63.75" hidden="1" customHeight="1" thickBot="1">
      <c r="A107" s="406" t="s">
        <v>359</v>
      </c>
      <c r="B107" s="463" t="s">
        <v>383</v>
      </c>
      <c r="C107" s="463"/>
      <c r="D107" s="463"/>
      <c r="E107" s="464">
        <f>E108</f>
        <v>0</v>
      </c>
      <c r="F107" s="468"/>
      <c r="G107" s="183"/>
    </row>
    <row r="108" spans="1:7" ht="16.5" hidden="1" customHeight="1" thickBot="1">
      <c r="A108" s="473" t="s">
        <v>352</v>
      </c>
      <c r="B108" s="416" t="s">
        <v>383</v>
      </c>
      <c r="C108" s="416" t="s">
        <v>341</v>
      </c>
      <c r="D108" s="416"/>
      <c r="E108" s="417">
        <f>E109</f>
        <v>0</v>
      </c>
      <c r="F108" s="425"/>
      <c r="G108" s="184"/>
    </row>
    <row r="109" spans="1:7" ht="39" customHeight="1">
      <c r="A109" s="415" t="s">
        <v>379</v>
      </c>
      <c r="B109" s="416" t="s">
        <v>380</v>
      </c>
      <c r="C109" s="416" t="s">
        <v>341</v>
      </c>
      <c r="D109" s="416" t="s">
        <v>103</v>
      </c>
      <c r="E109" s="417">
        <v>0</v>
      </c>
      <c r="F109" s="425"/>
      <c r="G109" s="184"/>
    </row>
    <row r="110" spans="1:7" ht="90">
      <c r="A110" s="406" t="s">
        <v>463</v>
      </c>
      <c r="B110" s="463" t="s">
        <v>464</v>
      </c>
      <c r="C110" s="463"/>
      <c r="D110" s="463"/>
      <c r="E110" s="464">
        <f>E111</f>
        <v>0</v>
      </c>
      <c r="F110" s="425">
        <f>F111+F141+F144</f>
        <v>410000</v>
      </c>
      <c r="G110" s="184">
        <v>80200</v>
      </c>
    </row>
    <row r="111" spans="1:7" ht="30.75" customHeight="1">
      <c r="A111" s="473" t="s">
        <v>352</v>
      </c>
      <c r="B111" s="416" t="s">
        <v>464</v>
      </c>
      <c r="C111" s="416" t="s">
        <v>341</v>
      </c>
      <c r="D111" s="416"/>
      <c r="E111" s="417">
        <f>E119</f>
        <v>0</v>
      </c>
      <c r="F111" s="425">
        <v>60000</v>
      </c>
      <c r="G111" s="184">
        <v>60000</v>
      </c>
    </row>
    <row r="112" spans="1:7" ht="16.5" hidden="1" customHeight="1" thickBot="1">
      <c r="A112" s="415" t="s">
        <v>379</v>
      </c>
      <c r="B112" s="416" t="s">
        <v>378</v>
      </c>
      <c r="C112" s="416" t="s">
        <v>341</v>
      </c>
      <c r="D112" s="416" t="s">
        <v>103</v>
      </c>
      <c r="E112" s="417">
        <v>1247500</v>
      </c>
      <c r="F112" s="425"/>
      <c r="G112" s="184"/>
    </row>
    <row r="113" spans="1:7" ht="63.75" hidden="1" customHeight="1" thickBot="1">
      <c r="A113" s="406" t="s">
        <v>359</v>
      </c>
      <c r="B113" s="463" t="s">
        <v>380</v>
      </c>
      <c r="C113" s="463"/>
      <c r="D113" s="463"/>
      <c r="E113" s="464">
        <f>E114</f>
        <v>100000</v>
      </c>
      <c r="F113" s="425"/>
      <c r="G113" s="184"/>
    </row>
    <row r="114" spans="1:7" ht="16.5" hidden="1" customHeight="1" thickBot="1">
      <c r="A114" s="473" t="s">
        <v>352</v>
      </c>
      <c r="B114" s="416" t="s">
        <v>380</v>
      </c>
      <c r="C114" s="416" t="s">
        <v>341</v>
      </c>
      <c r="D114" s="416"/>
      <c r="E114" s="417">
        <f>E115</f>
        <v>100000</v>
      </c>
      <c r="F114" s="466"/>
      <c r="G114" s="187"/>
    </row>
    <row r="115" spans="1:7" ht="16.5" hidden="1" customHeight="1" thickBot="1">
      <c r="A115" s="415" t="s">
        <v>379</v>
      </c>
      <c r="B115" s="416" t="s">
        <v>380</v>
      </c>
      <c r="C115" s="416" t="s">
        <v>341</v>
      </c>
      <c r="D115" s="416" t="s">
        <v>103</v>
      </c>
      <c r="E115" s="417">
        <v>100000</v>
      </c>
      <c r="F115" s="425"/>
      <c r="G115" s="184"/>
    </row>
    <row r="116" spans="1:7" ht="16.5" hidden="1" customHeight="1" thickBot="1">
      <c r="A116" s="475" t="s">
        <v>381</v>
      </c>
      <c r="B116" s="463" t="s">
        <v>382</v>
      </c>
      <c r="C116" s="463"/>
      <c r="D116" s="463"/>
      <c r="E116" s="464">
        <f>E118</f>
        <v>0</v>
      </c>
      <c r="F116" s="425"/>
      <c r="G116" s="184"/>
    </row>
    <row r="117" spans="1:7" ht="63.75" hidden="1" customHeight="1" thickBot="1">
      <c r="A117" s="406" t="s">
        <v>359</v>
      </c>
      <c r="B117" s="463" t="s">
        <v>383</v>
      </c>
      <c r="C117" s="463"/>
      <c r="D117" s="463"/>
      <c r="E117" s="464">
        <f>E118</f>
        <v>0</v>
      </c>
      <c r="F117" s="468"/>
      <c r="G117" s="183"/>
    </row>
    <row r="118" spans="1:7" ht="16.5" hidden="1" customHeight="1" thickBot="1">
      <c r="A118" s="473" t="s">
        <v>352</v>
      </c>
      <c r="B118" s="416" t="s">
        <v>383</v>
      </c>
      <c r="C118" s="416" t="s">
        <v>341</v>
      </c>
      <c r="D118" s="416"/>
      <c r="E118" s="417">
        <f>E119</f>
        <v>0</v>
      </c>
      <c r="F118" s="425"/>
      <c r="G118" s="184"/>
    </row>
    <row r="119" spans="1:7" ht="39" customHeight="1">
      <c r="A119" s="415" t="s">
        <v>379</v>
      </c>
      <c r="B119" s="416" t="s">
        <v>464</v>
      </c>
      <c r="C119" s="416" t="s">
        <v>341</v>
      </c>
      <c r="D119" s="416" t="s">
        <v>103</v>
      </c>
      <c r="E119" s="417">
        <v>0</v>
      </c>
      <c r="F119" s="425"/>
      <c r="G119" s="184"/>
    </row>
    <row r="120" spans="1:7" ht="45" hidden="1">
      <c r="A120" s="475" t="s">
        <v>384</v>
      </c>
      <c r="B120" s="463" t="s">
        <v>385</v>
      </c>
      <c r="C120" s="463"/>
      <c r="D120" s="463"/>
      <c r="E120" s="464">
        <f>E122</f>
        <v>0</v>
      </c>
      <c r="F120" s="425">
        <f>F121</f>
        <v>18180</v>
      </c>
      <c r="G120" s="184">
        <f>G121</f>
        <v>18200</v>
      </c>
    </row>
    <row r="121" spans="1:7" ht="90" hidden="1">
      <c r="A121" s="406" t="s">
        <v>359</v>
      </c>
      <c r="B121" s="463" t="s">
        <v>386</v>
      </c>
      <c r="C121" s="463"/>
      <c r="D121" s="463"/>
      <c r="E121" s="464">
        <f>E122</f>
        <v>0</v>
      </c>
      <c r="F121" s="425">
        <v>18180</v>
      </c>
      <c r="G121" s="184">
        <v>18200</v>
      </c>
    </row>
    <row r="122" spans="1:7" ht="46.5" hidden="1">
      <c r="A122" s="473" t="s">
        <v>352</v>
      </c>
      <c r="B122" s="416" t="s">
        <v>386</v>
      </c>
      <c r="C122" s="416" t="s">
        <v>341</v>
      </c>
      <c r="D122" s="416"/>
      <c r="E122" s="417">
        <f>E123</f>
        <v>0</v>
      </c>
      <c r="F122" s="425">
        <v>78200</v>
      </c>
      <c r="G122" s="184">
        <v>78200</v>
      </c>
    </row>
    <row r="123" spans="1:7" ht="23.25" hidden="1">
      <c r="A123" s="415" t="s">
        <v>379</v>
      </c>
      <c r="B123" s="416" t="s">
        <v>386</v>
      </c>
      <c r="C123" s="416" t="s">
        <v>341</v>
      </c>
      <c r="D123" s="416" t="s">
        <v>103</v>
      </c>
      <c r="E123" s="417"/>
      <c r="F123" s="425">
        <v>2000</v>
      </c>
      <c r="G123" s="184">
        <v>2000</v>
      </c>
    </row>
    <row r="124" spans="1:7" ht="45">
      <c r="A124" s="475" t="s">
        <v>387</v>
      </c>
      <c r="B124" s="463" t="s">
        <v>388</v>
      </c>
      <c r="C124" s="463"/>
      <c r="D124" s="463"/>
      <c r="E124" s="464">
        <f>E125</f>
        <v>1000</v>
      </c>
      <c r="F124" s="468" t="e">
        <f>#REF!</f>
        <v>#REF!</v>
      </c>
      <c r="G124" s="183" t="e">
        <f>#REF!</f>
        <v>#REF!</v>
      </c>
    </row>
    <row r="125" spans="1:7" ht="45" hidden="1">
      <c r="A125" s="476" t="s">
        <v>465</v>
      </c>
      <c r="B125" s="463" t="s">
        <v>466</v>
      </c>
      <c r="C125" s="463"/>
      <c r="D125" s="463"/>
      <c r="E125" s="464">
        <f>E126</f>
        <v>1000</v>
      </c>
      <c r="F125" s="468"/>
      <c r="G125" s="183"/>
    </row>
    <row r="126" spans="1:7" ht="90">
      <c r="A126" s="406" t="s">
        <v>463</v>
      </c>
      <c r="B126" s="463" t="s">
        <v>635</v>
      </c>
      <c r="C126" s="463"/>
      <c r="D126" s="463"/>
      <c r="E126" s="464">
        <f>E127</f>
        <v>1000</v>
      </c>
      <c r="F126" s="425">
        <v>20000</v>
      </c>
      <c r="G126" s="184">
        <v>20000</v>
      </c>
    </row>
    <row r="127" spans="1:7" ht="56.45" customHeight="1">
      <c r="A127" s="473" t="s">
        <v>352</v>
      </c>
      <c r="B127" s="416" t="s">
        <v>635</v>
      </c>
      <c r="C127" s="416" t="s">
        <v>341</v>
      </c>
      <c r="D127" s="416"/>
      <c r="E127" s="417">
        <f>E128</f>
        <v>1000</v>
      </c>
      <c r="F127" s="468">
        <f>F128+F130</f>
        <v>10000</v>
      </c>
      <c r="G127" s="183">
        <f>G128+G130</f>
        <v>10000</v>
      </c>
    </row>
    <row r="128" spans="1:7" customFormat="1" ht="66" customHeight="1">
      <c r="A128" s="415" t="s">
        <v>389</v>
      </c>
      <c r="B128" s="416" t="s">
        <v>635</v>
      </c>
      <c r="C128" s="416" t="s">
        <v>341</v>
      </c>
      <c r="D128" s="416" t="s">
        <v>324</v>
      </c>
      <c r="E128" s="417">
        <v>1000</v>
      </c>
      <c r="F128" s="468">
        <v>4000</v>
      </c>
      <c r="G128" s="183">
        <v>4000</v>
      </c>
    </row>
    <row r="129" spans="1:7" customFormat="1" ht="84.6" customHeight="1">
      <c r="A129" s="434" t="s">
        <v>390</v>
      </c>
      <c r="B129" s="463" t="s">
        <v>391</v>
      </c>
      <c r="C129" s="463"/>
      <c r="D129" s="463"/>
      <c r="E129" s="464">
        <f>E134+E156</f>
        <v>30000</v>
      </c>
      <c r="F129" s="468">
        <v>4000</v>
      </c>
      <c r="G129" s="183">
        <v>4000</v>
      </c>
    </row>
    <row r="130" spans="1:7" ht="45" hidden="1">
      <c r="A130" s="474" t="s">
        <v>392</v>
      </c>
      <c r="B130" s="463" t="s">
        <v>393</v>
      </c>
      <c r="C130" s="463"/>
      <c r="D130" s="463"/>
      <c r="E130" s="464">
        <f>E132</f>
        <v>0</v>
      </c>
      <c r="F130" s="425">
        <f>F131</f>
        <v>6000</v>
      </c>
      <c r="G130" s="184">
        <f>G131</f>
        <v>6000</v>
      </c>
    </row>
    <row r="131" spans="1:7" ht="39" hidden="1" customHeight="1" thickBot="1">
      <c r="A131" s="406" t="s">
        <v>359</v>
      </c>
      <c r="B131" s="463" t="s">
        <v>394</v>
      </c>
      <c r="C131" s="463"/>
      <c r="D131" s="463"/>
      <c r="E131" s="464">
        <f>E132</f>
        <v>0</v>
      </c>
      <c r="F131" s="425">
        <v>6000</v>
      </c>
      <c r="G131" s="184">
        <v>6000</v>
      </c>
    </row>
    <row r="132" spans="1:7" ht="39" hidden="1" customHeight="1" thickBot="1">
      <c r="A132" s="473" t="s">
        <v>352</v>
      </c>
      <c r="B132" s="416" t="s">
        <v>394</v>
      </c>
      <c r="C132" s="416" t="s">
        <v>341</v>
      </c>
      <c r="D132" s="416"/>
      <c r="E132" s="417">
        <f>E133</f>
        <v>0</v>
      </c>
      <c r="F132" s="425"/>
      <c r="G132" s="184"/>
    </row>
    <row r="133" spans="1:7" ht="23.25" hidden="1">
      <c r="A133" s="415" t="s">
        <v>395</v>
      </c>
      <c r="B133" s="416" t="s">
        <v>394</v>
      </c>
      <c r="C133" s="416" t="s">
        <v>341</v>
      </c>
      <c r="D133" s="416" t="s">
        <v>396</v>
      </c>
      <c r="E133" s="417"/>
      <c r="F133" s="468">
        <f t="shared" ref="F133:G134" si="0">F134</f>
        <v>0</v>
      </c>
      <c r="G133" s="183">
        <f t="shared" si="0"/>
        <v>0</v>
      </c>
    </row>
    <row r="134" spans="1:7" ht="22.5">
      <c r="A134" s="434" t="s">
        <v>468</v>
      </c>
      <c r="B134" s="463" t="s">
        <v>398</v>
      </c>
      <c r="C134" s="463"/>
      <c r="D134" s="463"/>
      <c r="E134" s="464">
        <f>E135+E147+E150+E153</f>
        <v>10000</v>
      </c>
      <c r="F134" s="425">
        <f t="shared" si="0"/>
        <v>0</v>
      </c>
      <c r="G134" s="184">
        <f t="shared" si="0"/>
        <v>0</v>
      </c>
    </row>
    <row r="135" spans="1:7" ht="90">
      <c r="A135" s="406" t="s">
        <v>463</v>
      </c>
      <c r="B135" s="463" t="s">
        <v>467</v>
      </c>
      <c r="C135" s="463"/>
      <c r="D135" s="463"/>
      <c r="E135" s="464">
        <f>E136</f>
        <v>10000</v>
      </c>
      <c r="F135" s="425"/>
      <c r="G135" s="184"/>
    </row>
    <row r="136" spans="1:7" ht="46.5">
      <c r="A136" s="473" t="s">
        <v>352</v>
      </c>
      <c r="B136" s="416" t="s">
        <v>467</v>
      </c>
      <c r="C136" s="416" t="s">
        <v>341</v>
      </c>
      <c r="D136" s="416"/>
      <c r="E136" s="417">
        <f>E137</f>
        <v>10000</v>
      </c>
      <c r="F136" s="425"/>
      <c r="G136" s="184"/>
    </row>
    <row r="137" spans="1:7" ht="23.25">
      <c r="A137" s="415" t="s">
        <v>113</v>
      </c>
      <c r="B137" s="416" t="s">
        <v>467</v>
      </c>
      <c r="C137" s="416" t="s">
        <v>341</v>
      </c>
      <c r="D137" s="416" t="s">
        <v>114</v>
      </c>
      <c r="E137" s="417">
        <v>10000</v>
      </c>
      <c r="F137" s="425"/>
      <c r="G137" s="184"/>
    </row>
    <row r="138" spans="1:7" ht="45" hidden="1">
      <c r="A138" s="434" t="s">
        <v>397</v>
      </c>
      <c r="B138" s="463" t="s">
        <v>398</v>
      </c>
      <c r="C138" s="463"/>
      <c r="D138" s="463"/>
      <c r="E138" s="464">
        <f>E139+E142+E145</f>
        <v>0</v>
      </c>
      <c r="F138" s="425"/>
      <c r="G138" s="184"/>
    </row>
    <row r="139" spans="1:7" ht="23.25" hidden="1">
      <c r="A139" s="415" t="s">
        <v>399</v>
      </c>
      <c r="B139" s="416" t="s">
        <v>400</v>
      </c>
      <c r="C139" s="416"/>
      <c r="D139" s="416"/>
      <c r="E139" s="417">
        <f>E140</f>
        <v>0</v>
      </c>
      <c r="F139" s="425"/>
      <c r="G139" s="184"/>
    </row>
    <row r="140" spans="1:7" ht="116.25" hidden="1">
      <c r="A140" s="415" t="s">
        <v>338</v>
      </c>
      <c r="B140" s="416" t="s">
        <v>400</v>
      </c>
      <c r="C140" s="416" t="s">
        <v>339</v>
      </c>
      <c r="D140" s="416"/>
      <c r="E140" s="417">
        <f>E141</f>
        <v>0</v>
      </c>
      <c r="F140" s="425"/>
      <c r="G140" s="184"/>
    </row>
    <row r="141" spans="1:7" ht="23.25" hidden="1">
      <c r="A141" s="415" t="s">
        <v>113</v>
      </c>
      <c r="B141" s="416" t="s">
        <v>400</v>
      </c>
      <c r="C141" s="416" t="s">
        <v>339</v>
      </c>
      <c r="D141" s="416" t="s">
        <v>114</v>
      </c>
      <c r="E141" s="417"/>
      <c r="F141" s="425"/>
      <c r="G141" s="184"/>
    </row>
    <row r="142" spans="1:7" ht="46.5" hidden="1">
      <c r="A142" s="415" t="s">
        <v>366</v>
      </c>
      <c r="B142" s="416" t="s">
        <v>401</v>
      </c>
      <c r="C142" s="416"/>
      <c r="D142" s="416"/>
      <c r="E142" s="417">
        <f>E143</f>
        <v>0</v>
      </c>
      <c r="F142" s="425"/>
      <c r="G142" s="184"/>
    </row>
    <row r="143" spans="1:7" ht="47.45" hidden="1" customHeight="1" thickBot="1">
      <c r="A143" s="473" t="s">
        <v>352</v>
      </c>
      <c r="B143" s="416" t="s">
        <v>401</v>
      </c>
      <c r="C143" s="416" t="s">
        <v>341</v>
      </c>
      <c r="D143" s="416"/>
      <c r="E143" s="417">
        <f>E144</f>
        <v>0</v>
      </c>
      <c r="F143" s="468">
        <f t="shared" ref="F143:G144" si="1">F144</f>
        <v>350000</v>
      </c>
      <c r="G143" s="183">
        <f t="shared" si="1"/>
        <v>350000</v>
      </c>
    </row>
    <row r="144" spans="1:7" ht="70.150000000000006" hidden="1" customHeight="1" thickBot="1">
      <c r="A144" s="415" t="s">
        <v>113</v>
      </c>
      <c r="B144" s="416" t="s">
        <v>401</v>
      </c>
      <c r="C144" s="416" t="s">
        <v>341</v>
      </c>
      <c r="D144" s="416" t="s">
        <v>114</v>
      </c>
      <c r="E144" s="417"/>
      <c r="F144" s="468">
        <f t="shared" si="1"/>
        <v>350000</v>
      </c>
      <c r="G144" s="183">
        <f t="shared" si="1"/>
        <v>350000</v>
      </c>
    </row>
    <row r="145" spans="1:7" ht="26.45" hidden="1" customHeight="1" thickBot="1">
      <c r="A145" s="473" t="s">
        <v>353</v>
      </c>
      <c r="B145" s="416" t="s">
        <v>401</v>
      </c>
      <c r="C145" s="416" t="s">
        <v>354</v>
      </c>
      <c r="D145" s="416"/>
      <c r="E145" s="417"/>
      <c r="F145" s="425">
        <v>350000</v>
      </c>
      <c r="G145" s="184">
        <v>350000</v>
      </c>
    </row>
    <row r="146" spans="1:7" s="168" customFormat="1" ht="29.25" hidden="1" customHeight="1" thickBot="1">
      <c r="A146" s="415" t="s">
        <v>113</v>
      </c>
      <c r="B146" s="416" t="s">
        <v>401</v>
      </c>
      <c r="C146" s="416" t="s">
        <v>354</v>
      </c>
      <c r="D146" s="416" t="s">
        <v>114</v>
      </c>
      <c r="E146" s="417"/>
      <c r="F146" s="468"/>
      <c r="G146" s="183"/>
    </row>
    <row r="147" spans="1:7" ht="90">
      <c r="A147" s="406" t="s">
        <v>463</v>
      </c>
      <c r="B147" s="463" t="s">
        <v>469</v>
      </c>
      <c r="C147" s="463"/>
      <c r="D147" s="463"/>
      <c r="E147" s="464">
        <f>E148</f>
        <v>0</v>
      </c>
      <c r="F147" s="425"/>
      <c r="G147" s="184"/>
    </row>
    <row r="148" spans="1:7" ht="46.5">
      <c r="A148" s="473" t="s">
        <v>352</v>
      </c>
      <c r="B148" s="416" t="s">
        <v>469</v>
      </c>
      <c r="C148" s="416" t="s">
        <v>341</v>
      </c>
      <c r="D148" s="416"/>
      <c r="E148" s="417">
        <f>E149</f>
        <v>0</v>
      </c>
      <c r="F148" s="425"/>
      <c r="G148" s="184"/>
    </row>
    <row r="149" spans="1:7" ht="23.25">
      <c r="A149" s="415" t="s">
        <v>113</v>
      </c>
      <c r="B149" s="416" t="s">
        <v>469</v>
      </c>
      <c r="C149" s="416" t="s">
        <v>341</v>
      </c>
      <c r="D149" s="416" t="s">
        <v>114</v>
      </c>
      <c r="E149" s="417">
        <v>0</v>
      </c>
      <c r="F149" s="425"/>
      <c r="G149" s="184"/>
    </row>
    <row r="150" spans="1:7" ht="90">
      <c r="A150" s="406" t="s">
        <v>463</v>
      </c>
      <c r="B150" s="463" t="s">
        <v>470</v>
      </c>
      <c r="C150" s="463"/>
      <c r="D150" s="463"/>
      <c r="E150" s="464">
        <f>E151</f>
        <v>0</v>
      </c>
      <c r="F150" s="425"/>
      <c r="G150" s="184"/>
    </row>
    <row r="151" spans="1:7" ht="46.5">
      <c r="A151" s="473" t="s">
        <v>352</v>
      </c>
      <c r="B151" s="416" t="s">
        <v>470</v>
      </c>
      <c r="C151" s="416" t="s">
        <v>341</v>
      </c>
      <c r="D151" s="416"/>
      <c r="E151" s="417">
        <f>E152</f>
        <v>0</v>
      </c>
      <c r="F151" s="425"/>
      <c r="G151" s="184"/>
    </row>
    <row r="152" spans="1:7" ht="23.25">
      <c r="A152" s="415" t="s">
        <v>113</v>
      </c>
      <c r="B152" s="416" t="s">
        <v>470</v>
      </c>
      <c r="C152" s="416" t="s">
        <v>341</v>
      </c>
      <c r="D152" s="416" t="s">
        <v>114</v>
      </c>
      <c r="E152" s="417">
        <v>0</v>
      </c>
      <c r="F152" s="425"/>
      <c r="G152" s="184"/>
    </row>
    <row r="153" spans="1:7" ht="90">
      <c r="A153" s="406" t="s">
        <v>463</v>
      </c>
      <c r="B153" s="463" t="s">
        <v>471</v>
      </c>
      <c r="C153" s="463"/>
      <c r="D153" s="463"/>
      <c r="E153" s="464">
        <f>E154</f>
        <v>0</v>
      </c>
      <c r="F153" s="425"/>
      <c r="G153" s="184"/>
    </row>
    <row r="154" spans="1:7" ht="46.5">
      <c r="A154" s="473" t="s">
        <v>352</v>
      </c>
      <c r="B154" s="416" t="s">
        <v>471</v>
      </c>
      <c r="C154" s="416" t="s">
        <v>341</v>
      </c>
      <c r="D154" s="416"/>
      <c r="E154" s="417">
        <f>E155</f>
        <v>0</v>
      </c>
      <c r="F154" s="425"/>
      <c r="G154" s="184"/>
    </row>
    <row r="155" spans="1:7" ht="23.25">
      <c r="A155" s="415" t="s">
        <v>113</v>
      </c>
      <c r="B155" s="416" t="s">
        <v>471</v>
      </c>
      <c r="C155" s="416" t="s">
        <v>341</v>
      </c>
      <c r="D155" s="416" t="s">
        <v>114</v>
      </c>
      <c r="E155" s="417">
        <v>0</v>
      </c>
      <c r="F155" s="425"/>
      <c r="G155" s="184"/>
    </row>
    <row r="156" spans="1:7" s="168" customFormat="1" ht="67.5">
      <c r="A156" s="434" t="s">
        <v>472</v>
      </c>
      <c r="B156" s="463" t="s">
        <v>402</v>
      </c>
      <c r="C156" s="463"/>
      <c r="D156" s="463"/>
      <c r="E156" s="464">
        <f>E157+E160</f>
        <v>20000</v>
      </c>
      <c r="F156" s="468"/>
      <c r="G156" s="183"/>
    </row>
    <row r="157" spans="1:7" ht="90">
      <c r="A157" s="406" t="s">
        <v>463</v>
      </c>
      <c r="B157" s="416" t="s">
        <v>403</v>
      </c>
      <c r="C157" s="416"/>
      <c r="D157" s="416"/>
      <c r="E157" s="464">
        <f>E158</f>
        <v>10000</v>
      </c>
      <c r="F157" s="468"/>
      <c r="G157" s="183"/>
    </row>
    <row r="158" spans="1:7" ht="46.5">
      <c r="A158" s="473" t="s">
        <v>352</v>
      </c>
      <c r="B158" s="416" t="s">
        <v>403</v>
      </c>
      <c r="C158" s="416" t="s">
        <v>341</v>
      </c>
      <c r="D158" s="416"/>
      <c r="E158" s="417">
        <f>E159</f>
        <v>10000</v>
      </c>
      <c r="F158" s="425"/>
      <c r="G158" s="184"/>
    </row>
    <row r="159" spans="1:7" s="168" customFormat="1" ht="23.25">
      <c r="A159" s="415" t="s">
        <v>113</v>
      </c>
      <c r="B159" s="416" t="s">
        <v>403</v>
      </c>
      <c r="C159" s="416" t="s">
        <v>341</v>
      </c>
      <c r="D159" s="416" t="s">
        <v>114</v>
      </c>
      <c r="E159" s="417">
        <v>10000</v>
      </c>
      <c r="F159" s="468">
        <f>F163</f>
        <v>1000</v>
      </c>
      <c r="G159" s="183">
        <f>G163</f>
        <v>1000</v>
      </c>
    </row>
    <row r="160" spans="1:7" ht="90">
      <c r="A160" s="406" t="s">
        <v>463</v>
      </c>
      <c r="B160" s="416" t="s">
        <v>473</v>
      </c>
      <c r="C160" s="416"/>
      <c r="D160" s="416"/>
      <c r="E160" s="464">
        <f>E161</f>
        <v>10000</v>
      </c>
      <c r="F160" s="468"/>
      <c r="G160" s="183"/>
    </row>
    <row r="161" spans="1:7" ht="46.5">
      <c r="A161" s="473" t="s">
        <v>352</v>
      </c>
      <c r="B161" s="416" t="s">
        <v>473</v>
      </c>
      <c r="C161" s="416" t="s">
        <v>341</v>
      </c>
      <c r="D161" s="416"/>
      <c r="E161" s="417">
        <f>E162</f>
        <v>10000</v>
      </c>
      <c r="F161" s="425"/>
      <c r="G161" s="184"/>
    </row>
    <row r="162" spans="1:7" s="168" customFormat="1" ht="23.25">
      <c r="A162" s="415" t="s">
        <v>113</v>
      </c>
      <c r="B162" s="416" t="s">
        <v>473</v>
      </c>
      <c r="C162" s="416" t="s">
        <v>341</v>
      </c>
      <c r="D162" s="416" t="s">
        <v>114</v>
      </c>
      <c r="E162" s="417">
        <v>10000</v>
      </c>
      <c r="F162" s="468" t="e">
        <f>F166</f>
        <v>#REF!</v>
      </c>
      <c r="G162" s="183" t="e">
        <f>G166</f>
        <v>#REF!</v>
      </c>
    </row>
    <row r="163" spans="1:7" s="168" customFormat="1" ht="45">
      <c r="A163" s="434" t="s">
        <v>404</v>
      </c>
      <c r="B163" s="463" t="s">
        <v>405</v>
      </c>
      <c r="C163" s="463"/>
      <c r="D163" s="463"/>
      <c r="E163" s="464">
        <f>E164+E171+E183+E201+E205</f>
        <v>644427.63</v>
      </c>
      <c r="F163" s="468">
        <v>1000</v>
      </c>
      <c r="G163" s="183">
        <v>1000</v>
      </c>
    </row>
    <row r="164" spans="1:7" ht="22.5">
      <c r="A164" s="474" t="s">
        <v>406</v>
      </c>
      <c r="B164" s="463" t="s">
        <v>407</v>
      </c>
      <c r="C164" s="463"/>
      <c r="D164" s="463"/>
      <c r="E164" s="464">
        <f>E165+E168</f>
        <v>2000</v>
      </c>
      <c r="F164" s="425"/>
      <c r="G164" s="184"/>
    </row>
    <row r="165" spans="1:7" ht="90">
      <c r="A165" s="406" t="s">
        <v>463</v>
      </c>
      <c r="B165" s="463" t="s">
        <v>408</v>
      </c>
      <c r="C165" s="463"/>
      <c r="D165" s="463"/>
      <c r="E165" s="464">
        <f>E166</f>
        <v>1000</v>
      </c>
      <c r="F165" s="468"/>
      <c r="G165" s="183"/>
    </row>
    <row r="166" spans="1:7" s="168" customFormat="1" ht="46.5">
      <c r="A166" s="473" t="s">
        <v>352</v>
      </c>
      <c r="B166" s="416" t="s">
        <v>408</v>
      </c>
      <c r="C166" s="416" t="s">
        <v>341</v>
      </c>
      <c r="D166" s="416"/>
      <c r="E166" s="417">
        <f>E167</f>
        <v>1000</v>
      </c>
      <c r="F166" s="468" t="e">
        <f>#REF!</f>
        <v>#REF!</v>
      </c>
      <c r="G166" s="183" t="e">
        <f>#REF!</f>
        <v>#REF!</v>
      </c>
    </row>
    <row r="167" spans="1:7" s="115" customFormat="1" ht="23.25">
      <c r="A167" s="415" t="s">
        <v>265</v>
      </c>
      <c r="B167" s="416" t="s">
        <v>408</v>
      </c>
      <c r="C167" s="416" t="s">
        <v>341</v>
      </c>
      <c r="D167" s="416" t="s">
        <v>293</v>
      </c>
      <c r="E167" s="417">
        <v>1000</v>
      </c>
      <c r="F167" s="469">
        <f>F168</f>
        <v>45000</v>
      </c>
      <c r="G167" s="188">
        <f>G168</f>
        <v>45000</v>
      </c>
    </row>
    <row r="168" spans="1:7" ht="113.25" customHeight="1">
      <c r="A168" s="406" t="s">
        <v>463</v>
      </c>
      <c r="B168" s="463" t="s">
        <v>409</v>
      </c>
      <c r="C168" s="463"/>
      <c r="D168" s="463"/>
      <c r="E168" s="464">
        <f>E169</f>
        <v>1000</v>
      </c>
      <c r="F168" s="470">
        <v>45000</v>
      </c>
      <c r="G168" s="189">
        <v>45000</v>
      </c>
    </row>
    <row r="169" spans="1:7" ht="46.5">
      <c r="A169" s="473" t="s">
        <v>352</v>
      </c>
      <c r="B169" s="416" t="s">
        <v>409</v>
      </c>
      <c r="C169" s="416" t="s">
        <v>341</v>
      </c>
      <c r="D169" s="416"/>
      <c r="E169" s="417">
        <f>E170</f>
        <v>1000</v>
      </c>
      <c r="F169" s="470">
        <v>45000</v>
      </c>
      <c r="G169" s="189">
        <v>45000</v>
      </c>
    </row>
    <row r="170" spans="1:7" ht="23.25">
      <c r="A170" s="415" t="s">
        <v>485</v>
      </c>
      <c r="B170" s="416" t="s">
        <v>409</v>
      </c>
      <c r="C170" s="416" t="s">
        <v>341</v>
      </c>
      <c r="D170" s="416" t="s">
        <v>293</v>
      </c>
      <c r="E170" s="417">
        <v>1000</v>
      </c>
      <c r="F170" s="468">
        <f>F171</f>
        <v>600</v>
      </c>
      <c r="G170" s="183">
        <f>G171</f>
        <v>600</v>
      </c>
    </row>
    <row r="171" spans="1:7" ht="45">
      <c r="A171" s="474" t="s">
        <v>410</v>
      </c>
      <c r="B171" s="463" t="s">
        <v>411</v>
      </c>
      <c r="C171" s="463"/>
      <c r="D171" s="463"/>
      <c r="E171" s="464">
        <f>E172+E175+E180</f>
        <v>375442.39</v>
      </c>
      <c r="F171" s="425">
        <v>600</v>
      </c>
      <c r="G171" s="184">
        <v>600</v>
      </c>
    </row>
    <row r="172" spans="1:7" ht="23.25">
      <c r="A172" s="431" t="s">
        <v>486</v>
      </c>
      <c r="B172" s="416" t="s">
        <v>412</v>
      </c>
      <c r="C172" s="416"/>
      <c r="D172" s="416"/>
      <c r="E172" s="417">
        <f>E173</f>
        <v>361242.39</v>
      </c>
      <c r="F172" s="425">
        <v>600</v>
      </c>
      <c r="G172" s="184">
        <v>600</v>
      </c>
    </row>
    <row r="173" spans="1:7" ht="116.25">
      <c r="A173" s="415" t="s">
        <v>338</v>
      </c>
      <c r="B173" s="416" t="s">
        <v>412</v>
      </c>
      <c r="C173" s="416" t="s">
        <v>339</v>
      </c>
      <c r="D173" s="416"/>
      <c r="E173" s="417">
        <f>E174</f>
        <v>361242.39</v>
      </c>
      <c r="F173" s="468" t="e">
        <f>F12+F19+F25+F31+F71+F89+F124+F127+F133+F143+F157+F159+F165+F167+F170+F70+F69+#REF!+F146</f>
        <v>#REF!</v>
      </c>
      <c r="G173" s="186" t="e">
        <f>G12+G19+G25+G31+G71+G89+G124+G127+G133+G143+G157+G159+G165+G167+G170+G70+G69+#REF!+G146</f>
        <v>#REF!</v>
      </c>
    </row>
    <row r="174" spans="1:7" ht="23.25">
      <c r="A174" s="415" t="s">
        <v>110</v>
      </c>
      <c r="B174" s="416" t="s">
        <v>412</v>
      </c>
      <c r="C174" s="416" t="s">
        <v>339</v>
      </c>
      <c r="D174" s="416" t="s">
        <v>111</v>
      </c>
      <c r="E174" s="417">
        <v>361242.39</v>
      </c>
      <c r="G174" s="135"/>
    </row>
    <row r="175" spans="1:7" ht="69.75">
      <c r="A175" s="427" t="s">
        <v>487</v>
      </c>
      <c r="B175" s="416" t="s">
        <v>413</v>
      </c>
      <c r="C175" s="416"/>
      <c r="D175" s="416"/>
      <c r="E175" s="417">
        <f>E176+E178</f>
        <v>11200</v>
      </c>
      <c r="G175" s="1" t="s">
        <v>204</v>
      </c>
    </row>
    <row r="176" spans="1:7" ht="46.5">
      <c r="A176" s="473" t="s">
        <v>352</v>
      </c>
      <c r="B176" s="416" t="s">
        <v>413</v>
      </c>
      <c r="C176" s="416" t="s">
        <v>341</v>
      </c>
      <c r="D176" s="416"/>
      <c r="E176" s="417">
        <f>E177</f>
        <v>11000</v>
      </c>
    </row>
    <row r="177" spans="1:5" ht="23.25">
      <c r="A177" s="415" t="s">
        <v>110</v>
      </c>
      <c r="B177" s="416" t="s">
        <v>413</v>
      </c>
      <c r="C177" s="416" t="s">
        <v>341</v>
      </c>
      <c r="D177" s="416" t="s">
        <v>111</v>
      </c>
      <c r="E177" s="417">
        <v>11000</v>
      </c>
    </row>
    <row r="178" spans="1:5" ht="23.25">
      <c r="A178" s="473" t="s">
        <v>353</v>
      </c>
      <c r="B178" s="416" t="s">
        <v>488</v>
      </c>
      <c r="C178" s="416" t="s">
        <v>354</v>
      </c>
      <c r="D178" s="416"/>
      <c r="E178" s="417">
        <f>E179</f>
        <v>200</v>
      </c>
    </row>
    <row r="179" spans="1:5" ht="23.25">
      <c r="A179" s="415" t="s">
        <v>110</v>
      </c>
      <c r="B179" s="416" t="s">
        <v>488</v>
      </c>
      <c r="C179" s="416" t="s">
        <v>354</v>
      </c>
      <c r="D179" s="416" t="s">
        <v>111</v>
      </c>
      <c r="E179" s="417">
        <v>200</v>
      </c>
    </row>
    <row r="180" spans="1:5" ht="93">
      <c r="A180" s="409" t="s">
        <v>463</v>
      </c>
      <c r="B180" s="416" t="s">
        <v>414</v>
      </c>
      <c r="C180" s="416"/>
      <c r="D180" s="416"/>
      <c r="E180" s="417">
        <f>E181</f>
        <v>3000</v>
      </c>
    </row>
    <row r="181" spans="1:5" ht="46.5">
      <c r="A181" s="473" t="s">
        <v>352</v>
      </c>
      <c r="B181" s="416" t="s">
        <v>414</v>
      </c>
      <c r="C181" s="416" t="s">
        <v>341</v>
      </c>
      <c r="D181" s="416"/>
      <c r="E181" s="417">
        <f>E182</f>
        <v>3000</v>
      </c>
    </row>
    <row r="182" spans="1:5" ht="23.25">
      <c r="A182" s="415" t="s">
        <v>110</v>
      </c>
      <c r="B182" s="416" t="s">
        <v>414</v>
      </c>
      <c r="C182" s="416" t="s">
        <v>341</v>
      </c>
      <c r="D182" s="416" t="s">
        <v>111</v>
      </c>
      <c r="E182" s="417">
        <v>3000</v>
      </c>
    </row>
    <row r="183" spans="1:5" ht="22.5">
      <c r="A183" s="434" t="s">
        <v>415</v>
      </c>
      <c r="B183" s="463" t="s">
        <v>416</v>
      </c>
      <c r="C183" s="463"/>
      <c r="D183" s="463"/>
      <c r="E183" s="464">
        <f>E184+E187</f>
        <v>258985.24</v>
      </c>
    </row>
    <row r="184" spans="1:5" ht="23.25">
      <c r="A184" s="431" t="s">
        <v>486</v>
      </c>
      <c r="B184" s="416" t="s">
        <v>417</v>
      </c>
      <c r="C184" s="416"/>
      <c r="D184" s="416"/>
      <c r="E184" s="417">
        <f>E185</f>
        <v>256985.24</v>
      </c>
    </row>
    <row r="185" spans="1:5" ht="116.25">
      <c r="A185" s="415" t="s">
        <v>338</v>
      </c>
      <c r="B185" s="416" t="s">
        <v>417</v>
      </c>
      <c r="C185" s="416" t="s">
        <v>339</v>
      </c>
      <c r="D185" s="416"/>
      <c r="E185" s="417">
        <f>E186</f>
        <v>256985.24</v>
      </c>
    </row>
    <row r="186" spans="1:5" ht="23.25">
      <c r="A186" s="415" t="s">
        <v>110</v>
      </c>
      <c r="B186" s="416" t="s">
        <v>417</v>
      </c>
      <c r="C186" s="416" t="s">
        <v>339</v>
      </c>
      <c r="D186" s="416" t="s">
        <v>111</v>
      </c>
      <c r="E186" s="417">
        <v>256985.24</v>
      </c>
    </row>
    <row r="187" spans="1:5" ht="69.75">
      <c r="A187" s="427" t="s">
        <v>487</v>
      </c>
      <c r="B187" s="416" t="s">
        <v>418</v>
      </c>
      <c r="C187" s="416"/>
      <c r="D187" s="416"/>
      <c r="E187" s="417">
        <f>E188</f>
        <v>2000</v>
      </c>
    </row>
    <row r="188" spans="1:5" ht="46.5">
      <c r="A188" s="473" t="s">
        <v>352</v>
      </c>
      <c r="B188" s="416" t="s">
        <v>418</v>
      </c>
      <c r="C188" s="416" t="s">
        <v>341</v>
      </c>
      <c r="D188" s="416"/>
      <c r="E188" s="417">
        <f>E189</f>
        <v>2000</v>
      </c>
    </row>
    <row r="189" spans="1:5" ht="23.25">
      <c r="A189" s="415" t="s">
        <v>110</v>
      </c>
      <c r="B189" s="416" t="s">
        <v>418</v>
      </c>
      <c r="C189" s="416" t="s">
        <v>341</v>
      </c>
      <c r="D189" s="416" t="s">
        <v>111</v>
      </c>
      <c r="E189" s="417">
        <v>2000</v>
      </c>
    </row>
    <row r="190" spans="1:5" ht="67.5" hidden="1">
      <c r="A190" s="434" t="s">
        <v>419</v>
      </c>
      <c r="B190" s="463" t="s">
        <v>420</v>
      </c>
      <c r="C190" s="463"/>
      <c r="D190" s="463"/>
      <c r="E190" s="464">
        <f>E191+E194</f>
        <v>0</v>
      </c>
    </row>
    <row r="191" spans="1:5" ht="23.25" hidden="1">
      <c r="A191" s="415" t="s">
        <v>399</v>
      </c>
      <c r="B191" s="416" t="s">
        <v>421</v>
      </c>
      <c r="C191" s="416"/>
      <c r="D191" s="416"/>
      <c r="E191" s="417">
        <f>E192</f>
        <v>0</v>
      </c>
    </row>
    <row r="192" spans="1:5" ht="116.25" hidden="1">
      <c r="A192" s="415" t="s">
        <v>338</v>
      </c>
      <c r="B192" s="416" t="s">
        <v>421</v>
      </c>
      <c r="C192" s="416" t="s">
        <v>339</v>
      </c>
      <c r="D192" s="416"/>
      <c r="E192" s="417">
        <f>E193</f>
        <v>0</v>
      </c>
    </row>
    <row r="193" spans="1:7" ht="23.25" hidden="1">
      <c r="A193" s="415" t="s">
        <v>422</v>
      </c>
      <c r="B193" s="416" t="s">
        <v>421</v>
      </c>
      <c r="C193" s="416" t="s">
        <v>339</v>
      </c>
      <c r="D193" s="416" t="s">
        <v>423</v>
      </c>
      <c r="E193" s="417"/>
    </row>
    <row r="194" spans="1:7" ht="46.5" hidden="1">
      <c r="A194" s="415" t="s">
        <v>366</v>
      </c>
      <c r="B194" s="416" t="s">
        <v>424</v>
      </c>
      <c r="C194" s="416"/>
      <c r="D194" s="416"/>
      <c r="E194" s="417">
        <f>E195</f>
        <v>0</v>
      </c>
    </row>
    <row r="195" spans="1:7" ht="46.5" hidden="1">
      <c r="A195" s="473" t="s">
        <v>352</v>
      </c>
      <c r="B195" s="416" t="s">
        <v>424</v>
      </c>
      <c r="C195" s="416" t="s">
        <v>341</v>
      </c>
      <c r="D195" s="416"/>
      <c r="E195" s="417">
        <f>E196</f>
        <v>0</v>
      </c>
    </row>
    <row r="196" spans="1:7" ht="23.25" hidden="1">
      <c r="A196" s="415" t="s">
        <v>422</v>
      </c>
      <c r="B196" s="416" t="s">
        <v>424</v>
      </c>
      <c r="C196" s="416" t="s">
        <v>341</v>
      </c>
      <c r="D196" s="416" t="s">
        <v>423</v>
      </c>
      <c r="E196" s="417"/>
    </row>
    <row r="197" spans="1:7" ht="45" hidden="1">
      <c r="A197" s="474" t="s">
        <v>425</v>
      </c>
      <c r="B197" s="463" t="s">
        <v>426</v>
      </c>
      <c r="C197" s="463"/>
      <c r="D197" s="463"/>
      <c r="E197" s="464">
        <f>E199</f>
        <v>0</v>
      </c>
    </row>
    <row r="198" spans="1:7" ht="90" hidden="1">
      <c r="A198" s="406" t="s">
        <v>359</v>
      </c>
      <c r="B198" s="463" t="s">
        <v>427</v>
      </c>
      <c r="C198" s="463"/>
      <c r="D198" s="463"/>
      <c r="E198" s="464">
        <f>E199</f>
        <v>0</v>
      </c>
    </row>
    <row r="199" spans="1:7" ht="46.5" hidden="1">
      <c r="A199" s="473" t="s">
        <v>352</v>
      </c>
      <c r="B199" s="416" t="s">
        <v>427</v>
      </c>
      <c r="C199" s="416" t="s">
        <v>341</v>
      </c>
      <c r="D199" s="416"/>
      <c r="E199" s="417">
        <f>E200</f>
        <v>0</v>
      </c>
    </row>
    <row r="200" spans="1:7" ht="23.25" hidden="1">
      <c r="A200" s="415" t="s">
        <v>428</v>
      </c>
      <c r="B200" s="416" t="s">
        <v>427</v>
      </c>
      <c r="C200" s="416" t="s">
        <v>341</v>
      </c>
      <c r="D200" s="416" t="s">
        <v>429</v>
      </c>
      <c r="E200" s="417"/>
    </row>
    <row r="201" spans="1:7" ht="44.25" customHeight="1">
      <c r="A201" s="428" t="s">
        <v>492</v>
      </c>
      <c r="B201" s="463" t="s">
        <v>490</v>
      </c>
      <c r="C201" s="463"/>
      <c r="D201" s="463"/>
      <c r="E201" s="464">
        <f>E202</f>
        <v>1000</v>
      </c>
      <c r="F201" s="425"/>
      <c r="G201" s="184"/>
    </row>
    <row r="202" spans="1:7" ht="90">
      <c r="A202" s="406" t="s">
        <v>463</v>
      </c>
      <c r="B202" s="463" t="s">
        <v>491</v>
      </c>
      <c r="C202" s="463"/>
      <c r="D202" s="463"/>
      <c r="E202" s="464">
        <f>E203</f>
        <v>1000</v>
      </c>
      <c r="F202" s="468"/>
      <c r="G202" s="183"/>
    </row>
    <row r="203" spans="1:7" s="168" customFormat="1" ht="46.5">
      <c r="A203" s="473" t="s">
        <v>352</v>
      </c>
      <c r="B203" s="416" t="s">
        <v>491</v>
      </c>
      <c r="C203" s="416" t="s">
        <v>341</v>
      </c>
      <c r="D203" s="416"/>
      <c r="E203" s="417">
        <f>E204</f>
        <v>1000</v>
      </c>
      <c r="F203" s="468" t="e">
        <f>#REF!</f>
        <v>#REF!</v>
      </c>
      <c r="G203" s="183" t="e">
        <f>#REF!</f>
        <v>#REF!</v>
      </c>
    </row>
    <row r="204" spans="1:7" s="115" customFormat="1" ht="23.25">
      <c r="A204" s="415" t="s">
        <v>485</v>
      </c>
      <c r="B204" s="416" t="s">
        <v>491</v>
      </c>
      <c r="C204" s="416" t="s">
        <v>341</v>
      </c>
      <c r="D204" s="416" t="s">
        <v>293</v>
      </c>
      <c r="E204" s="417">
        <v>1000</v>
      </c>
      <c r="F204" s="469">
        <f>F209</f>
        <v>0</v>
      </c>
      <c r="G204" s="188">
        <f>G209</f>
        <v>0</v>
      </c>
    </row>
    <row r="205" spans="1:7" ht="44.25" customHeight="1">
      <c r="A205" s="429" t="s">
        <v>489</v>
      </c>
      <c r="B205" s="463" t="s">
        <v>493</v>
      </c>
      <c r="C205" s="463"/>
      <c r="D205" s="463"/>
      <c r="E205" s="464">
        <f>E206</f>
        <v>7000</v>
      </c>
      <c r="F205" s="425"/>
      <c r="G205" s="184"/>
    </row>
    <row r="206" spans="1:7" ht="90">
      <c r="A206" s="406" t="s">
        <v>463</v>
      </c>
      <c r="B206" s="463" t="s">
        <v>494</v>
      </c>
      <c r="C206" s="463"/>
      <c r="D206" s="463"/>
      <c r="E206" s="464">
        <f>E207</f>
        <v>7000</v>
      </c>
      <c r="F206" s="468"/>
      <c r="G206" s="183"/>
    </row>
    <row r="207" spans="1:7" s="168" customFormat="1" ht="46.5">
      <c r="A207" s="473" t="s">
        <v>352</v>
      </c>
      <c r="B207" s="416" t="s">
        <v>494</v>
      </c>
      <c r="C207" s="416" t="s">
        <v>341</v>
      </c>
      <c r="D207" s="416"/>
      <c r="E207" s="417">
        <f>E208</f>
        <v>7000</v>
      </c>
      <c r="F207" s="468" t="e">
        <f>#REF!</f>
        <v>#REF!</v>
      </c>
      <c r="G207" s="183" t="e">
        <f>#REF!</f>
        <v>#REF!</v>
      </c>
    </row>
    <row r="208" spans="1:7" s="115" customFormat="1" ht="46.5">
      <c r="A208" s="430" t="s">
        <v>328</v>
      </c>
      <c r="B208" s="416" t="s">
        <v>494</v>
      </c>
      <c r="C208" s="416" t="s">
        <v>341</v>
      </c>
      <c r="D208" s="416" t="s">
        <v>327</v>
      </c>
      <c r="E208" s="417">
        <v>7000</v>
      </c>
      <c r="F208" s="469">
        <f>F213</f>
        <v>0</v>
      </c>
      <c r="G208" s="188">
        <f>G213</f>
        <v>0</v>
      </c>
    </row>
    <row r="209" spans="1:5" ht="30" customHeight="1">
      <c r="A209" s="414" t="s">
        <v>430</v>
      </c>
      <c r="B209" s="418" t="s">
        <v>343</v>
      </c>
      <c r="C209" s="418" t="s">
        <v>431</v>
      </c>
      <c r="D209" s="418" t="s">
        <v>432</v>
      </c>
      <c r="E209" s="408">
        <f>E210+E215</f>
        <v>771387.42</v>
      </c>
    </row>
    <row r="210" spans="1:5" ht="22.5">
      <c r="A210" s="414" t="s">
        <v>433</v>
      </c>
      <c r="B210" s="418" t="s">
        <v>343</v>
      </c>
      <c r="C210" s="418"/>
      <c r="D210" s="418"/>
      <c r="E210" s="408">
        <f>E211</f>
        <v>700</v>
      </c>
    </row>
    <row r="211" spans="1:5" ht="67.5">
      <c r="A211" s="406" t="s">
        <v>434</v>
      </c>
      <c r="B211" s="418" t="s">
        <v>435</v>
      </c>
      <c r="C211" s="418"/>
      <c r="D211" s="418"/>
      <c r="E211" s="408">
        <f>E212</f>
        <v>700</v>
      </c>
    </row>
    <row r="212" spans="1:5" ht="180">
      <c r="A212" s="477" t="s">
        <v>436</v>
      </c>
      <c r="B212" s="418" t="s">
        <v>686</v>
      </c>
      <c r="C212" s="418"/>
      <c r="D212" s="418"/>
      <c r="E212" s="408">
        <f>E213</f>
        <v>700</v>
      </c>
    </row>
    <row r="213" spans="1:5" ht="46.5">
      <c r="A213" s="409" t="s">
        <v>335</v>
      </c>
      <c r="B213" s="419" t="s">
        <v>686</v>
      </c>
      <c r="C213" s="419" t="s">
        <v>341</v>
      </c>
      <c r="D213" s="419"/>
      <c r="E213" s="411">
        <f>E214</f>
        <v>700</v>
      </c>
    </row>
    <row r="214" spans="1:5" ht="23.25">
      <c r="A214" s="409" t="s">
        <v>224</v>
      </c>
      <c r="B214" s="419" t="s">
        <v>686</v>
      </c>
      <c r="C214" s="419" t="s">
        <v>341</v>
      </c>
      <c r="D214" s="419" t="s">
        <v>221</v>
      </c>
      <c r="E214" s="411">
        <v>700</v>
      </c>
    </row>
    <row r="215" spans="1:5" ht="22.5">
      <c r="A215" s="406" t="s">
        <v>437</v>
      </c>
      <c r="B215" s="418" t="s">
        <v>438</v>
      </c>
      <c r="C215" s="418"/>
      <c r="D215" s="418"/>
      <c r="E215" s="408">
        <f>E216+E227+E223</f>
        <v>770687.42</v>
      </c>
    </row>
    <row r="216" spans="1:5" ht="45">
      <c r="A216" s="434" t="s">
        <v>439</v>
      </c>
      <c r="B216" s="478" t="s">
        <v>440</v>
      </c>
      <c r="C216" s="478"/>
      <c r="D216" s="478"/>
      <c r="E216" s="479">
        <f>E217+E220</f>
        <v>717687.42</v>
      </c>
    </row>
    <row r="217" spans="1:5" ht="45">
      <c r="A217" s="406" t="s">
        <v>441</v>
      </c>
      <c r="B217" s="478" t="s">
        <v>442</v>
      </c>
      <c r="C217" s="478"/>
      <c r="D217" s="478"/>
      <c r="E217" s="479">
        <f>E218</f>
        <v>17187.419999999998</v>
      </c>
    </row>
    <row r="218" spans="1:5" ht="23.25">
      <c r="A218" s="409" t="s">
        <v>443</v>
      </c>
      <c r="B218" s="480" t="s">
        <v>442</v>
      </c>
      <c r="C218" s="480" t="s">
        <v>444</v>
      </c>
      <c r="D218" s="480"/>
      <c r="E218" s="481">
        <f>E219</f>
        <v>17187.419999999998</v>
      </c>
    </row>
    <row r="219" spans="1:5" ht="46.5">
      <c r="A219" s="420" t="s">
        <v>445</v>
      </c>
      <c r="B219" s="480" t="s">
        <v>442</v>
      </c>
      <c r="C219" s="480" t="s">
        <v>444</v>
      </c>
      <c r="D219" s="480" t="s">
        <v>91</v>
      </c>
      <c r="E219" s="481">
        <v>17187.419999999998</v>
      </c>
    </row>
    <row r="220" spans="1:5" ht="45">
      <c r="A220" s="482" t="s">
        <v>446</v>
      </c>
      <c r="B220" s="478" t="s">
        <v>447</v>
      </c>
      <c r="C220" s="478"/>
      <c r="D220" s="478"/>
      <c r="E220" s="479">
        <f>E221</f>
        <v>700500</v>
      </c>
    </row>
    <row r="221" spans="1:5" ht="23.25">
      <c r="A221" s="409" t="s">
        <v>443</v>
      </c>
      <c r="B221" s="480" t="s">
        <v>447</v>
      </c>
      <c r="C221" s="480" t="s">
        <v>444</v>
      </c>
      <c r="D221" s="480"/>
      <c r="E221" s="481">
        <f>E222</f>
        <v>700500</v>
      </c>
    </row>
    <row r="222" spans="1:5" ht="46.5">
      <c r="A222" s="420" t="s">
        <v>445</v>
      </c>
      <c r="B222" s="480" t="s">
        <v>447</v>
      </c>
      <c r="C222" s="480" t="s">
        <v>444</v>
      </c>
      <c r="D222" s="480" t="s">
        <v>91</v>
      </c>
      <c r="E222" s="481">
        <v>700500</v>
      </c>
    </row>
    <row r="223" spans="1:5" ht="45">
      <c r="A223" s="482" t="s">
        <v>654</v>
      </c>
      <c r="B223" s="478" t="s">
        <v>692</v>
      </c>
      <c r="C223" s="480"/>
      <c r="D223" s="480"/>
      <c r="E223" s="479">
        <f>E224</f>
        <v>50000</v>
      </c>
    </row>
    <row r="224" spans="1:5" ht="90">
      <c r="A224" s="406" t="s">
        <v>463</v>
      </c>
      <c r="B224" s="478" t="s">
        <v>683</v>
      </c>
      <c r="C224" s="480"/>
      <c r="D224" s="480"/>
      <c r="E224" s="479">
        <f>E225</f>
        <v>50000</v>
      </c>
    </row>
    <row r="225" spans="1:5" ht="23.25">
      <c r="A225" s="420" t="s">
        <v>451</v>
      </c>
      <c r="B225" s="480" t="s">
        <v>683</v>
      </c>
      <c r="C225" s="480" t="s">
        <v>354</v>
      </c>
      <c r="D225" s="480"/>
      <c r="E225" s="481">
        <f>E226</f>
        <v>50000</v>
      </c>
    </row>
    <row r="226" spans="1:5" ht="23.25">
      <c r="A226" s="420" t="s">
        <v>655</v>
      </c>
      <c r="B226" s="480" t="s">
        <v>683</v>
      </c>
      <c r="C226" s="480" t="s">
        <v>354</v>
      </c>
      <c r="D226" s="480" t="s">
        <v>216</v>
      </c>
      <c r="E226" s="481">
        <v>50000</v>
      </c>
    </row>
    <row r="227" spans="1:5" ht="22.5">
      <c r="A227" s="474" t="s">
        <v>92</v>
      </c>
      <c r="B227" s="463" t="s">
        <v>448</v>
      </c>
      <c r="C227" s="463"/>
      <c r="D227" s="463"/>
      <c r="E227" s="464">
        <f>E228</f>
        <v>3000</v>
      </c>
    </row>
    <row r="228" spans="1:5" ht="22.5">
      <c r="A228" s="474" t="s">
        <v>449</v>
      </c>
      <c r="B228" s="463" t="s">
        <v>450</v>
      </c>
      <c r="C228" s="463"/>
      <c r="D228" s="463"/>
      <c r="E228" s="464">
        <f>E229</f>
        <v>3000</v>
      </c>
    </row>
    <row r="229" spans="1:5" ht="23.25">
      <c r="A229" s="409" t="s">
        <v>451</v>
      </c>
      <c r="B229" s="416" t="s">
        <v>450</v>
      </c>
      <c r="C229" s="416" t="s">
        <v>354</v>
      </c>
      <c r="D229" s="416"/>
      <c r="E229" s="417">
        <f>E230</f>
        <v>3000</v>
      </c>
    </row>
    <row r="230" spans="1:5" ht="23.25">
      <c r="A230" s="421" t="s">
        <v>452</v>
      </c>
      <c r="B230" s="416" t="s">
        <v>450</v>
      </c>
      <c r="C230" s="416" t="s">
        <v>354</v>
      </c>
      <c r="D230" s="416" t="s">
        <v>93</v>
      </c>
      <c r="E230" s="417">
        <v>3000</v>
      </c>
    </row>
    <row r="231" spans="1:5" ht="22.5">
      <c r="A231" s="432" t="s">
        <v>495</v>
      </c>
      <c r="B231" s="432"/>
      <c r="C231" s="432"/>
      <c r="D231" s="432"/>
      <c r="E231" s="435">
        <f>E14+E29+E209</f>
        <v>5730900</v>
      </c>
    </row>
    <row r="234" spans="1:5" ht="55.5" customHeight="1">
      <c r="A234" s="423" t="s">
        <v>199</v>
      </c>
      <c r="E234" s="433" t="s">
        <v>200</v>
      </c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" bottom="0.59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приложение 1 </vt:lpstr>
      <vt:lpstr>приложение 2</vt:lpstr>
      <vt:lpstr>приложение 3 2015-2016</vt:lpstr>
      <vt:lpstr>приложение 3</vt:lpstr>
      <vt:lpstr>приложение 4</vt:lpstr>
      <vt:lpstr>Приложение 5 </vt:lpstr>
      <vt:lpstr>Приложение 6</vt:lpstr>
      <vt:lpstr>Приложение 8 2014-2016</vt:lpstr>
      <vt:lpstr>Приложение 7 </vt:lpstr>
      <vt:lpstr>Приложение 10</vt:lpstr>
      <vt:lpstr>Приложение11</vt:lpstr>
      <vt:lpstr>приложение12</vt:lpstr>
      <vt:lpstr>Приложение 9</vt:lpstr>
      <vt:lpstr>Приложение 12</vt:lpstr>
      <vt:lpstr>Лист1</vt:lpstr>
      <vt:lpstr>Приложение8</vt:lpstr>
      <vt:lpstr>Приложение10</vt:lpstr>
      <vt:lpstr>Лист2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3'!Область_печати</vt:lpstr>
      <vt:lpstr>'приложение 3 2015-2016'!Область_печати</vt:lpstr>
      <vt:lpstr>'приложение 4'!Область_печати</vt:lpstr>
      <vt:lpstr>'Приложение 6'!Область_печати</vt:lpstr>
      <vt:lpstr>'Приложение 7 '!Область_печати</vt:lpstr>
      <vt:lpstr>'Приложение 9'!Область_печати</vt:lpstr>
      <vt:lpstr>Приложение11!Область_печати</vt:lpstr>
      <vt:lpstr>приложение12!Область_печати</vt:lpstr>
      <vt:lpstr>Приложение8!Область_печати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2021-01-22T06:43:28Z</dcterms:modified>
</cp:coreProperties>
</file>