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1610" windowHeight="9690"/>
  </bookViews>
  <sheets>
    <sheet name="приложение 1 " sheetId="34" r:id="rId1"/>
    <sheet name="приложение 3 2015-2016" sheetId="5" state="hidden" r:id="rId2"/>
    <sheet name="Приложение 6 " sheetId="33" r:id="rId3"/>
    <sheet name="Приложение 8 2014-2016" sheetId="16" state="hidden" r:id="rId4"/>
    <sheet name="Приложение 8 " sheetId="32" r:id="rId5"/>
    <sheet name="Приложение 10" sheetId="15" state="hidden" r:id="rId6"/>
    <sheet name="Приложение10" sheetId="17" r:id="rId7"/>
    <sheet name="Приложение 12" sheetId="21" state="hidden" r:id="rId8"/>
    <sheet name="Лист1" sheetId="24" state="hidden" r:id="rId9"/>
    <sheet name="Приложение12" sheetId="38" r:id="rId10"/>
  </sheets>
  <definedNames>
    <definedName name="_xlnm.Print_Area" localSheetId="0">'приложение 1 '!$A$1:$E$67</definedName>
    <definedName name="_xlnm.Print_Area" localSheetId="5">'Приложение 10'!$A$1:$F$91</definedName>
    <definedName name="_xlnm.Print_Area" localSheetId="7">'Приложение 12'!$A$1:$H$80</definedName>
    <definedName name="_xlnm.Print_Area" localSheetId="1">'приложение 3 2015-2016'!$A$1:$E$56</definedName>
    <definedName name="_xlnm.Print_Area" localSheetId="4">'Приложение 8 '!$A$1:$G$126</definedName>
    <definedName name="_xlnm.Print_Area" localSheetId="6">Приложение10!$A$1:$H$112</definedName>
    <definedName name="_xlnm.Print_Area" localSheetId="9">Приложение12!$A$1:$E$39</definedName>
  </definedNames>
  <calcPr calcId="125725"/>
</workbook>
</file>

<file path=xl/calcChain.xml><?xml version="1.0" encoding="utf-8"?>
<calcChain xmlns="http://schemas.openxmlformats.org/spreadsheetml/2006/main">
  <c r="F105" i="17"/>
  <c r="F87"/>
  <c r="F63"/>
  <c r="F75"/>
  <c r="F83"/>
  <c r="F81"/>
  <c r="H79"/>
  <c r="G79"/>
  <c r="F39"/>
  <c r="E122" i="32"/>
  <c r="E87"/>
  <c r="E98"/>
  <c r="E50"/>
  <c r="E55"/>
  <c r="E12"/>
  <c r="E15"/>
  <c r="C36" i="33"/>
  <c r="E29"/>
  <c r="D29"/>
  <c r="C29"/>
  <c r="F77" i="17"/>
  <c r="F53"/>
  <c r="F52" s="1"/>
  <c r="F60"/>
  <c r="E109" i="32"/>
  <c r="E100"/>
  <c r="C26" i="33"/>
  <c r="C23"/>
  <c r="F80" i="17" l="1"/>
  <c r="F79" s="1"/>
  <c r="C58" i="34"/>
  <c r="C26" i="38" l="1"/>
  <c r="C25" s="1"/>
  <c r="C24" s="1"/>
  <c r="D26"/>
  <c r="D25" s="1"/>
  <c r="D24" s="1"/>
  <c r="E26"/>
  <c r="E25" s="1"/>
  <c r="E24" s="1"/>
  <c r="E29"/>
  <c r="E28" s="1"/>
  <c r="E23" s="1"/>
  <c r="E11" s="1"/>
  <c r="C30"/>
  <c r="C29" s="1"/>
  <c r="C28" s="1"/>
  <c r="D30"/>
  <c r="D29" s="1"/>
  <c r="D28" s="1"/>
  <c r="D23" s="1"/>
  <c r="D11" s="1"/>
  <c r="E30"/>
  <c r="E36" i="32"/>
  <c r="C23" i="38" l="1"/>
  <c r="C11" s="1"/>
  <c r="F18" i="17"/>
  <c r="F103"/>
  <c r="F92"/>
  <c r="F96"/>
  <c r="F94"/>
  <c r="F58"/>
  <c r="F56"/>
  <c r="E117" i="32" l="1"/>
  <c r="E111"/>
  <c r="E114"/>
  <c r="E112"/>
  <c r="G111"/>
  <c r="F111"/>
  <c r="E107"/>
  <c r="E105"/>
  <c r="G115"/>
  <c r="F115"/>
  <c r="E90"/>
  <c r="E92"/>
  <c r="E94"/>
  <c r="E96"/>
  <c r="E80"/>
  <c r="E78"/>
  <c r="E76"/>
  <c r="E66"/>
  <c r="E63"/>
  <c r="E61"/>
  <c r="G59"/>
  <c r="F59"/>
  <c r="E59"/>
  <c r="E57"/>
  <c r="G42"/>
  <c r="F42"/>
  <c r="E42"/>
  <c r="E44"/>
  <c r="F44"/>
  <c r="G44"/>
  <c r="E19"/>
  <c r="C20" i="33" l="1"/>
  <c r="C61" i="34" l="1"/>
  <c r="C60" s="1"/>
  <c r="E60"/>
  <c r="D60"/>
  <c r="D11"/>
  <c r="D10" s="1"/>
  <c r="D12"/>
  <c r="E12"/>
  <c r="E11" s="1"/>
  <c r="C14"/>
  <c r="C12" s="1"/>
  <c r="C11" s="1"/>
  <c r="D16"/>
  <c r="E16"/>
  <c r="C17"/>
  <c r="C16" s="1"/>
  <c r="E17"/>
  <c r="E22"/>
  <c r="D26"/>
  <c r="D25" s="1"/>
  <c r="C27"/>
  <c r="C26" s="1"/>
  <c r="D27"/>
  <c r="E27"/>
  <c r="E26" s="1"/>
  <c r="E25" s="1"/>
  <c r="D30"/>
  <c r="E30"/>
  <c r="C31"/>
  <c r="D33"/>
  <c r="C34"/>
  <c r="C33" s="1"/>
  <c r="D34"/>
  <c r="E34"/>
  <c r="E33" s="1"/>
  <c r="C47"/>
  <c r="C46" s="1"/>
  <c r="C45" s="1"/>
  <c r="D50"/>
  <c r="E50"/>
  <c r="C51"/>
  <c r="C50" s="1"/>
  <c r="C54"/>
  <c r="C53" s="1"/>
  <c r="D54"/>
  <c r="D53" s="1"/>
  <c r="D45" s="1"/>
  <c r="D44" s="1"/>
  <c r="E54"/>
  <c r="E53" s="1"/>
  <c r="E45" s="1"/>
  <c r="E44" s="1"/>
  <c r="C56"/>
  <c r="E103" i="32"/>
  <c r="E102" s="1"/>
  <c r="C11" i="33"/>
  <c r="C18"/>
  <c r="F14" i="17"/>
  <c r="F28"/>
  <c r="F27" s="1"/>
  <c r="C30" i="34" l="1"/>
  <c r="C25" s="1"/>
  <c r="C10" s="1"/>
  <c r="C63" s="1"/>
  <c r="C44"/>
  <c r="D63"/>
  <c r="E10"/>
  <c r="E63" s="1"/>
  <c r="F38" i="17"/>
  <c r="F35"/>
  <c r="E28" i="32"/>
  <c r="E120"/>
  <c r="E119" s="1"/>
  <c r="E30"/>
  <c r="E34" i="33"/>
  <c r="D34"/>
  <c r="C34"/>
  <c r="E31"/>
  <c r="D31"/>
  <c r="C31"/>
  <c r="E26"/>
  <c r="D26"/>
  <c r="E23"/>
  <c r="D23"/>
  <c r="E18"/>
  <c r="E11"/>
  <c r="D11"/>
  <c r="G119" i="32"/>
  <c r="F119"/>
  <c r="G116"/>
  <c r="F116"/>
  <c r="E116"/>
  <c r="G103"/>
  <c r="G102" s="1"/>
  <c r="F103"/>
  <c r="F102" s="1"/>
  <c r="G89"/>
  <c r="G88" s="1"/>
  <c r="F89"/>
  <c r="F88" s="1"/>
  <c r="E88"/>
  <c r="G85"/>
  <c r="G82" s="1"/>
  <c r="F85"/>
  <c r="F82" s="1"/>
  <c r="E85"/>
  <c r="E82" s="1"/>
  <c r="F80"/>
  <c r="G80"/>
  <c r="G76"/>
  <c r="G65" s="1"/>
  <c r="F76"/>
  <c r="F66" s="1"/>
  <c r="E65"/>
  <c r="G57"/>
  <c r="G53"/>
  <c r="F53"/>
  <c r="E53"/>
  <c r="G51"/>
  <c r="G50" s="1"/>
  <c r="F51"/>
  <c r="F50" s="1"/>
  <c r="E51"/>
  <c r="G46"/>
  <c r="F46"/>
  <c r="E46"/>
  <c r="G40"/>
  <c r="F40"/>
  <c r="E40"/>
  <c r="G38"/>
  <c r="G33" s="1"/>
  <c r="F38"/>
  <c r="F33" s="1"/>
  <c r="E38"/>
  <c r="E33" s="1"/>
  <c r="G34"/>
  <c r="F34"/>
  <c r="E34"/>
  <c r="G30"/>
  <c r="F30"/>
  <c r="G28"/>
  <c r="F28"/>
  <c r="F27" s="1"/>
  <c r="E22"/>
  <c r="E21" s="1"/>
  <c r="G21"/>
  <c r="F21"/>
  <c r="G17"/>
  <c r="F17"/>
  <c r="E17"/>
  <c r="G13"/>
  <c r="F13"/>
  <c r="E13"/>
  <c r="F64" i="17"/>
  <c r="F62" s="1"/>
  <c r="G64"/>
  <c r="H64"/>
  <c r="H73"/>
  <c r="G73"/>
  <c r="F73"/>
  <c r="H67"/>
  <c r="G67"/>
  <c r="F67"/>
  <c r="H65"/>
  <c r="G65"/>
  <c r="F65"/>
  <c r="F12" i="32" l="1"/>
  <c r="G12"/>
  <c r="F65"/>
  <c r="E27"/>
  <c r="G27"/>
  <c r="G122" s="1"/>
  <c r="E36" i="33"/>
  <c r="D36"/>
  <c r="F122" i="32" l="1"/>
  <c r="H54" i="17"/>
  <c r="H52" s="1"/>
  <c r="G54"/>
  <c r="G52" s="1"/>
  <c r="F54"/>
  <c r="H32"/>
  <c r="G32"/>
  <c r="F32"/>
  <c r="H28"/>
  <c r="G28"/>
  <c r="H98"/>
  <c r="G98"/>
  <c r="F98"/>
  <c r="F86" s="1"/>
  <c r="H87"/>
  <c r="G87"/>
  <c r="H47"/>
  <c r="G47"/>
  <c r="F47"/>
  <c r="G86" l="1"/>
  <c r="G85" s="1"/>
  <c r="H86"/>
  <c r="H85" s="1"/>
  <c r="F85"/>
  <c r="E19" i="24"/>
  <c r="D19"/>
  <c r="C19"/>
  <c r="E13"/>
  <c r="D13"/>
  <c r="C13"/>
  <c r="E4"/>
  <c r="D4"/>
  <c r="C4"/>
  <c r="G74" i="21"/>
  <c r="F74"/>
  <c r="G70"/>
  <c r="F70"/>
  <c r="G66"/>
  <c r="F66"/>
  <c r="G62"/>
  <c r="F62"/>
  <c r="G60"/>
  <c r="F60"/>
  <c r="G58"/>
  <c r="F58"/>
  <c r="G56"/>
  <c r="F56"/>
  <c r="G54"/>
  <c r="F54"/>
  <c r="F53" s="1"/>
  <c r="G52" s="1"/>
  <c r="F52" s="1"/>
  <c r="G53"/>
  <c r="G50"/>
  <c r="F50"/>
  <c r="G49" s="1"/>
  <c r="F49" s="1"/>
  <c r="G48" s="1"/>
  <c r="F48" s="1"/>
  <c r="G46"/>
  <c r="F46"/>
  <c r="G44"/>
  <c r="F44"/>
  <c r="G43"/>
  <c r="G73" l="1"/>
  <c r="G65"/>
  <c r="F65" s="1"/>
  <c r="G64" s="1"/>
  <c r="F64" s="1"/>
  <c r="F73"/>
  <c r="F43"/>
  <c r="G42" s="1"/>
  <c r="F42"/>
  <c r="G39"/>
  <c r="F39"/>
  <c r="G34"/>
  <c r="F34"/>
  <c r="G32"/>
  <c r="F32"/>
  <c r="G28"/>
  <c r="F28"/>
  <c r="G26"/>
  <c r="F26"/>
  <c r="G18"/>
  <c r="F18"/>
  <c r="G15"/>
  <c r="F15"/>
  <c r="H102" i="17"/>
  <c r="G102"/>
  <c r="F102"/>
  <c r="H62"/>
  <c r="G62"/>
  <c r="H51"/>
  <c r="G51"/>
  <c r="F51"/>
  <c r="H49"/>
  <c r="H44" s="1"/>
  <c r="G49"/>
  <c r="G44" s="1"/>
  <c r="F49"/>
  <c r="F44" s="1"/>
  <c r="H37"/>
  <c r="G37"/>
  <c r="F37"/>
  <c r="H34"/>
  <c r="G34"/>
  <c r="F34"/>
  <c r="H31"/>
  <c r="G31"/>
  <c r="F31"/>
  <c r="H27"/>
  <c r="G27"/>
  <c r="H18"/>
  <c r="G18"/>
  <c r="H14"/>
  <c r="H13" s="1"/>
  <c r="G14"/>
  <c r="G13" s="1"/>
  <c r="F85" i="15"/>
  <c r="E85"/>
  <c r="F84" s="1"/>
  <c r="E84" s="1"/>
  <c r="F82"/>
  <c r="F81" s="1"/>
  <c r="E82"/>
  <c r="E81"/>
  <c r="F79"/>
  <c r="E79"/>
  <c r="F76"/>
  <c r="E76"/>
  <c r="F75" s="1"/>
  <c r="E75" s="1"/>
  <c r="F73"/>
  <c r="E73"/>
  <c r="F70"/>
  <c r="E70"/>
  <c r="F69" s="1"/>
  <c r="E69" s="1"/>
  <c r="F67"/>
  <c r="E67"/>
  <c r="F65"/>
  <c r="E65"/>
  <c r="E64" s="1"/>
  <c r="F64"/>
  <c r="F62"/>
  <c r="E62"/>
  <c r="F61" s="1"/>
  <c r="E61" s="1"/>
  <c r="F59"/>
  <c r="E59"/>
  <c r="F56"/>
  <c r="E56"/>
  <c r="F55" s="1"/>
  <c r="E55" s="1"/>
  <c r="F53"/>
  <c r="E53"/>
  <c r="F51"/>
  <c r="E51"/>
  <c r="F50" s="1"/>
  <c r="E50" s="1"/>
  <c r="F48"/>
  <c r="E48"/>
  <c r="F46"/>
  <c r="E46"/>
  <c r="F42"/>
  <c r="F41" s="1"/>
  <c r="E41" s="1"/>
  <c r="E42"/>
  <c r="F39"/>
  <c r="E39"/>
  <c r="F36"/>
  <c r="E36"/>
  <c r="F33"/>
  <c r="E33"/>
  <c r="F31"/>
  <c r="E31"/>
  <c r="F29"/>
  <c r="E29"/>
  <c r="F26"/>
  <c r="E26"/>
  <c r="F25"/>
  <c r="E25"/>
  <c r="F22"/>
  <c r="E22"/>
  <c r="F21" s="1"/>
  <c r="E21" s="1"/>
  <c r="F19"/>
  <c r="E19"/>
  <c r="F16"/>
  <c r="F14"/>
  <c r="E14"/>
  <c r="F13"/>
  <c r="E13"/>
  <c r="D32" i="16"/>
  <c r="C32"/>
  <c r="D29"/>
  <c r="C29"/>
  <c r="D26"/>
  <c r="C26"/>
  <c r="D24"/>
  <c r="C24"/>
  <c r="D21"/>
  <c r="C21"/>
  <c r="D19"/>
  <c r="C19"/>
  <c r="C34" s="1"/>
  <c r="D12"/>
  <c r="D34" s="1"/>
  <c r="C12"/>
  <c r="F13" i="17" l="1"/>
  <c r="F12" s="1"/>
  <c r="H12"/>
  <c r="H105" s="1"/>
  <c r="G12"/>
  <c r="G105" s="1"/>
  <c r="F18" i="15"/>
  <c r="E18" s="1"/>
  <c r="F38"/>
  <c r="E38" s="1"/>
  <c r="F58"/>
  <c r="E58" s="1"/>
  <c r="F72"/>
  <c r="E72" s="1"/>
  <c r="F78"/>
  <c r="E78" s="1"/>
  <c r="G14" i="21"/>
  <c r="G25"/>
  <c r="F25" s="1"/>
  <c r="G31"/>
  <c r="F31" s="1"/>
  <c r="G38"/>
  <c r="F38" s="1"/>
  <c r="G37" s="1"/>
  <c r="F37" s="1"/>
  <c r="F14" l="1"/>
  <c r="G13"/>
  <c r="F87" i="15"/>
  <c r="E87" s="1"/>
  <c r="F13" i="21" l="1"/>
  <c r="F76" s="1"/>
  <c r="G76"/>
  <c r="D45" i="5"/>
  <c r="C45"/>
  <c r="D42"/>
  <c r="C39"/>
  <c r="D38"/>
  <c r="D34"/>
  <c r="D31"/>
  <c r="C31"/>
  <c r="C30" s="1"/>
  <c r="D30"/>
  <c r="D27"/>
  <c r="D21"/>
  <c r="C21"/>
  <c r="D16"/>
  <c r="C16"/>
  <c r="C15"/>
  <c r="D13"/>
  <c r="C13"/>
  <c r="C38" l="1"/>
  <c r="D37" s="1"/>
  <c r="C37" s="1"/>
  <c r="D12"/>
  <c r="C12" s="1"/>
  <c r="D11" s="1"/>
  <c r="D15"/>
  <c r="E31" i="24"/>
  <c r="D31"/>
  <c r="C31"/>
  <c r="C11" i="5" l="1"/>
  <c r="C49" s="1"/>
  <c r="D49"/>
</calcChain>
</file>

<file path=xl/sharedStrings.xml><?xml version="1.0" encoding="utf-8"?>
<sst xmlns="http://schemas.openxmlformats.org/spreadsheetml/2006/main" count="1252" uniqueCount="394">
  <si>
    <t>Код бюджетной классификации Российской Федерации</t>
  </si>
  <si>
    <t>Приложение 3</t>
  </si>
  <si>
    <t xml:space="preserve">Наименование 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</si>
  <si>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</si>
  <si>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</si>
  <si>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</si>
  <si>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</si>
  <si>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</si>
  <si>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</si>
  <si>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</si>
  <si>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</si>
  <si>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</si>
  <si>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</si>
  <si>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НАЛОГИ НА СОВОКУПНЫЙ ДОХОД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</si>
  <si>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</si>
  <si>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</si>
  <si>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</si>
  <si>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</si>
  <si>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</si>
  <si>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</si>
  <si>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</si>
  <si>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</si>
  <si>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</si>
  <si>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</si>
  <si>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</si>
  <si>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к решению Думы</t>
  </si>
  <si>
    <t xml:space="preserve"> 1 00 00000 00 0000 000</t>
  </si>
  <si>
    <t xml:space="preserve"> 1 01 00000 00 0000 000</t>
  </si>
  <si>
    <t xml:space="preserve"> 1 01 02000 01 0000 110</t>
  </si>
  <si>
    <t xml:space="preserve"> 1 01 02010 01 0000 110</t>
  </si>
  <si>
    <t xml:space="preserve"> 1 03 02150 01 0000 110</t>
  </si>
  <si>
    <t xml:space="preserve"> 1 03 02160 01 0000 110</t>
  </si>
  <si>
    <t xml:space="preserve"> 1 03 02170 01 0000 110</t>
  </si>
  <si>
    <t xml:space="preserve"> 1 03 02180 01 0000 110</t>
  </si>
  <si>
    <t xml:space="preserve"> 1 05 00000 00 0000 000</t>
  </si>
  <si>
    <t xml:space="preserve"> 1 05 03000 01 0000 110</t>
  </si>
  <si>
    <t>Единый сельскохозяйственный налог</t>
  </si>
  <si>
    <t xml:space="preserve"> 1 05 03010 01 0000 110</t>
  </si>
  <si>
    <t>Налог на имущество физических лиц</t>
  </si>
  <si>
    <t xml:space="preserve"> 1 06 00000 00 0000 000</t>
  </si>
  <si>
    <t xml:space="preserve"> 1 06 01000 00 0000 110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</si>
  <si>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</si>
  <si>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 xml:space="preserve"> 1 06 01030 10 0000 110</t>
  </si>
  <si>
    <t>Земельный налог</t>
  </si>
  <si>
    <t xml:space="preserve"> 1 06 06000 00 0000 110</t>
  </si>
  <si>
    <t xml:space="preserve"> 1 06 06013 10 0000 110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</si>
  <si>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</si>
  <si>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</si>
  <si>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 xml:space="preserve"> 1 06 06023 10 0000 110</t>
  </si>
  <si>
    <t>ЗАДОЛЖЕННОСТЬ И ПЕРЕРАСЧЕТЫ ПО ОТМЕНЕННЫМ НАЛОГАМ, СБОРАМ И ИНЫМ ОБЯЗАТЕЛЬНЫМ ПЛАТЕЖАМ</t>
  </si>
  <si>
    <t xml:space="preserve"> 1 09 00000 00 0000 000</t>
  </si>
  <si>
    <t>Налоги на имущество</t>
  </si>
  <si>
    <t xml:space="preserve"> 1 09 04000 00 0000 110</t>
  </si>
  <si>
    <t>Земельный налог (по обязательствам, возникшим до 1 января 2006 года), мобилизуемый на территориях поселений</t>
  </si>
  <si>
    <t xml:space="preserve"> 1 09 04053 10 0000 110</t>
  </si>
  <si>
    <t xml:space="preserve"> 1 11 00000 00 0000 000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</si>
  <si>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</si>
  <si>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</si>
  <si>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 1 11 05013 10 0000 120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</si>
  <si>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</si>
  <si>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</si>
  <si>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</si>
  <si>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 xml:space="preserve"> 1 11 09045 10 0000 120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</si>
  <si>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</si>
  <si>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</si>
  <si>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</si>
  <si>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</si>
  <si>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Дотации бюджетам поселений на выравнивание бюджетной обеспеченности</t>
  </si>
  <si>
    <t xml:space="preserve"> 2 00 00000 00 0000 000</t>
  </si>
  <si>
    <t xml:space="preserve"> 2 02 00000 00 0000 000</t>
  </si>
  <si>
    <t xml:space="preserve"> 2 02 01000 00 0000 151</t>
  </si>
  <si>
    <t xml:space="preserve"> 2 02 01001 00 0000 151</t>
  </si>
  <si>
    <t xml:space="preserve"> 2 02 03000 00 0000 151</t>
  </si>
  <si>
    <t xml:space="preserve"> 2 02 01001 10 0000 151</t>
  </si>
  <si>
    <t xml:space="preserve"> 2 02 02000 00 0000 151</t>
  </si>
  <si>
    <t xml:space="preserve"> 1 03 00000 00 0000 000</t>
  </si>
  <si>
    <t xml:space="preserve"> 1 03 02000 01 0000 110</t>
  </si>
  <si>
    <t xml:space="preserve">РАСПРЕДЕЛЕНИЕ БЮДЖЕТНЫХ АССИГНОВАНИЙ ПО РАЗДЕЛАМ </t>
  </si>
  <si>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</si>
  <si>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</si>
  <si>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</si>
  <si>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</si>
  <si>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</si>
  <si>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</si>
  <si>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</si>
  <si>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</si>
  <si>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</si>
  <si>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</si>
  <si>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</si>
  <si>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</si>
  <si>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</si>
  <si>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</si>
  <si>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</si>
  <si>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</si>
  <si>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</si>
  <si>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</si>
  <si>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</si>
  <si>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</si>
  <si>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</si>
  <si>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</si>
  <si>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</si>
  <si>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</si>
  <si>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</si>
  <si>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</si>
  <si>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</si>
  <si>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КУЛЬТУРА, КИНЕМАТОГРАФИЯ</t>
  </si>
  <si>
    <t>0800</t>
  </si>
  <si>
    <t>Культура</t>
  </si>
  <si>
    <t>0801</t>
  </si>
  <si>
    <t>ИТОГО:</t>
  </si>
  <si>
    <t>Благоустройство</t>
  </si>
  <si>
    <t>0503</t>
  </si>
  <si>
    <t>РАСПРЕДЕЛЕНИЕ БЮДЖЕТНЫХ АССИГНОВАНИЙ ПО ЦЕЛЕВЫМ СТАТЬЯМ</t>
  </si>
  <si>
    <t>КЦСР</t>
  </si>
  <si>
    <t>КВР</t>
  </si>
  <si>
    <t>к решению  Думы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</si>
  <si>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</si>
  <si>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обеспечения государственных (муниципальных) нужд</t>
  </si>
  <si>
    <t>Глава муниципального образования</t>
  </si>
  <si>
    <t>Функционирование высшего должностного лица субъекта Российской  Федерации и муниципального образования</t>
  </si>
  <si>
    <t>Центральный аппарат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</si>
  <si>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</si>
  <si>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</si>
  <si>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Осуществление переданных полномочий в части финансового контроля</t>
  </si>
  <si>
    <t>Уплата прочих налогов, сборов и иных платежей</t>
  </si>
  <si>
    <t>Фонд оплаты труда казенных учреждений и взносы по обязательному социальному страхованию</t>
  </si>
  <si>
    <t>Реализация физкультурных и спортивных мероприятий</t>
  </si>
  <si>
    <t>Создание и использование средств резервного фонда</t>
  </si>
  <si>
    <t>Резервные средства</t>
  </si>
  <si>
    <t>Обеспечение деятельности служб защиты населения и территорий от чрезвычайных ситуаций</t>
  </si>
  <si>
    <t>Расходы на организацию уличного освещения муниципального образования</t>
  </si>
  <si>
    <t>Мероприятия по организации и содержанию мест захоронения</t>
  </si>
  <si>
    <t>Прочие мероприятия по благоустройству городских и сельских поселений</t>
  </si>
  <si>
    <t>Мероприятия, направленные на энергосбережение и повышение энергетической эффективности муниципальных учреждений</t>
  </si>
  <si>
    <t>Мероприятия по капитальному ремонту объектов коммунальной инфраструктуры муниципальной собственности</t>
  </si>
  <si>
    <t>Расходы на мероприятия по ремонту и содержанию дорог муниципального значения</t>
  </si>
  <si>
    <t>руб.</t>
  </si>
  <si>
    <t xml:space="preserve"> 2 02 02999 10 0000 151</t>
  </si>
  <si>
    <t>Прочие субсидии бюджетам поселений</t>
  </si>
  <si>
    <t xml:space="preserve"> 2 02 03015 10 0000 151</t>
  </si>
  <si>
    <t>Субвенции на осуществление полномочий по первичному воинскому учету на территории, где отсутствуют военные комиссариаты</t>
  </si>
  <si>
    <t>Прочие субсидии</t>
  </si>
  <si>
    <t>2 02 02999 00 0000 151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</si>
  <si>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</si>
  <si>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1102</t>
  </si>
  <si>
    <t>Массовый спорт</t>
  </si>
  <si>
    <t>(руб.)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</si>
  <si>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</si>
  <si>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</si>
  <si>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</si>
  <si>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</si>
  <si>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</si>
  <si>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( руб.)</t>
  </si>
  <si>
    <t>Приложение 10</t>
  </si>
  <si>
    <t>Приложение 8</t>
  </si>
  <si>
    <t>КВСР</t>
  </si>
  <si>
    <t xml:space="preserve">ВЕДОМСТВЕННАЯ СТРУКТУРА РАСХОДОВ БЮДЖЕТА </t>
  </si>
  <si>
    <t xml:space="preserve">Культура </t>
  </si>
  <si>
    <t>Приложение 12</t>
  </si>
  <si>
    <t>ГРУППАМ ВИДОВ РАСХОДОВ, РАЗДЕЛАМ, ПОДРАЗДЕЛАМ ПО НЕПРОГРАММНЫМ НАПРАВЛЕНИЯМ ДЕЯТЕЛЬНОСТИ КЛАССИФИКАЦИИ РАСХОДОВ</t>
  </si>
  <si>
    <t>2014 г</t>
  </si>
  <si>
    <t>Итого</t>
  </si>
  <si>
    <t>Бюджет на 2014-2015-2016</t>
  </si>
  <si>
    <t>Обеспечение деятельности учреждений культуры  в сфере библиотечного обслуживания</t>
  </si>
  <si>
    <t>Библиотека</t>
  </si>
  <si>
    <t>Обеспечение деятельности учреждений культуры по организации культурно-досуговой деятельности</t>
  </si>
  <si>
    <t>Субвенции местным бюджетам  на выполнение передаваемых полномочий субъектов Российской Федерации</t>
  </si>
  <si>
    <t>2 02 03024 00 0000 151</t>
  </si>
  <si>
    <t>Субвенции бюджетам поселений на выполнение передаваемых полномочий субъектов Российской Федерации</t>
  </si>
  <si>
    <t>2 02 03024 10 0000 151</t>
  </si>
  <si>
    <t>2017 год</t>
  </si>
  <si>
    <t>2017г</t>
  </si>
  <si>
    <t>Глава Червянского муниципального образования</t>
  </si>
  <si>
    <t>А.С. Рукосуев</t>
  </si>
  <si>
    <t>Червянского муниципального образования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</si>
  <si>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</si>
  <si>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 xml:space="preserve">ПРОГНОЗИРУЕМЫЕ ДОХОДЫ БЮДЖЕТА ЧЕРВЯНСКОГО МУНИЦИПАЛЬНОГО ОБРАЗОВАНИЯ НА ПЛАНОВЫЙ ПЕРИОД 2016 И 2017 ГОДОВ </t>
  </si>
  <si>
    <t>А.С.Рукосуев</t>
  </si>
  <si>
    <t>Муниципальное казенное учреждение "Администрация Червянского муниципального образования"</t>
  </si>
  <si>
    <t>ПЕНСИОННОЕ ОБЕСПЕЧЕНИЕ</t>
  </si>
  <si>
    <t>Пенсионное обеспечение</t>
  </si>
  <si>
    <t>Мероприятия по озеленению и благоустройству муниципального образования</t>
  </si>
  <si>
    <t>Мероприятия по организации и содержанию мест захоронений</t>
  </si>
  <si>
    <t>1001</t>
  </si>
  <si>
    <t>Пособия, компенсации и иные социальные выплаты гражданам, кроме публичных нормативных обязательств</t>
  </si>
  <si>
    <t>Пенсия за выслугу лет муниципальным служащим</t>
  </si>
  <si>
    <t>ЧЕРВЯНСКОГО МУНИЦИПАЛЬНОГО ОБРАЗОВАНИЯ ПО НЕПРОГРАММНЫМ НАПРАВЛЕНИЯМ ДЕЯТЕЛЬНОСТИ</t>
  </si>
  <si>
    <t>Увеличение стоимости материальных запасов</t>
  </si>
  <si>
    <t>Обеспечение проведения выборов и референдумов</t>
  </si>
  <si>
    <t>0107</t>
  </si>
  <si>
    <t>996</t>
  </si>
  <si>
    <t>Проведение выборов главы муниципального образования</t>
  </si>
  <si>
    <t>Специальные расходы</t>
  </si>
  <si>
    <t xml:space="preserve">    ПРОЕКТ</t>
  </si>
  <si>
    <t>0113</t>
  </si>
  <si>
    <t>90А0600</t>
  </si>
  <si>
    <t>Осуществление областных государственных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</si>
  <si>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Другие общегосударственные вопросы</t>
  </si>
  <si>
    <t>2018г</t>
  </si>
  <si>
    <t>ДОХОДЫ ОТ ПРОДАЖИ МАТЕРИАЛЬНЫХ И НЕ МАТЕРИАЛЬНЫХ АКТИВОВ</t>
  </si>
  <si>
    <t xml:space="preserve"> 1 14 00000 00 0000 000</t>
  </si>
  <si>
    <t>Доходы от продажи земельных участков,государственная собственность на которые не разграниченна и которые расположены в границах сельских поселений</t>
  </si>
  <si>
    <t xml:space="preserve"> 1 14 06013 10 0000 180</t>
  </si>
  <si>
    <t xml:space="preserve"> 1 06 06043 10 1000 110</t>
  </si>
  <si>
    <t>Земельный налог с физических лиц обладающих земельным участком, расположенным в границах поселений(перерасчеты,недоимка и задолженность по соответствующему платежу,в том числе по отменному)</t>
  </si>
  <si>
    <t>Земельный налогс физических лиц,обладающих земельным участком,расположенным в границах сельских поселений(пени по соответствующему платежу)</t>
  </si>
  <si>
    <t>Земельный налог с физических лиц обладающих земельным участком, расположенным в границах поселений.</t>
  </si>
  <si>
    <t>1 06 06043 10 0000 110</t>
  </si>
  <si>
    <t>Земельный налог с физических лиц</t>
  </si>
  <si>
    <t>1 06 06040 00 0000 110</t>
  </si>
  <si>
    <t>Земельный налог с организаций,обладающих земельным участком,расположенным в границах сельских поселений</t>
  </si>
  <si>
    <t>1 06 06033 10 0000 110</t>
  </si>
  <si>
    <t>Земельный налог с организаций</t>
  </si>
  <si>
    <t>1 06 06000 000000 110</t>
  </si>
  <si>
    <t xml:space="preserve"> 1 06 01030 10 4000 100</t>
  </si>
  <si>
    <t xml:space="preserve"> 1 06 01030 10 1000 110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</si>
  <si>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поселений(прочие поступления)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</si>
  <si>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поселений(Перерасчеты,недоимка и задолженность по соответствующему платежу, в том числе по отменному)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</si>
  <si>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</t>
  </si>
  <si>
    <t>106 01030 10 0000 110</t>
  </si>
  <si>
    <t>2018 год</t>
  </si>
  <si>
    <t xml:space="preserve">   НА ПЛАНОВЫЙ ПЕРИОД 2017 И 2018 ГОДОВ</t>
  </si>
  <si>
    <t xml:space="preserve"> БЮДЖЕТОВ  НА ПЛАНОВЫЙ ПЕРИОД 2017 И 2018 ГОДОВ</t>
  </si>
  <si>
    <t>И ПОДРАЗДЕЛАМ КЛАССИФИКАЦИИ РАСХОДОВ БЮДЖЕТОВ ТАРГИЗСКОГО МУНИЦИПАЛЬНОГО ОБРАЗОВАНИЯ НА ПЛАНОВЫЙ ПЕРИОД 2017 И 2018 ГОДОВ</t>
  </si>
  <si>
    <t>90А0673150</t>
  </si>
  <si>
    <t>9020100000</t>
  </si>
  <si>
    <t>9020180190</t>
  </si>
  <si>
    <t>90А673150</t>
  </si>
  <si>
    <t>7702288060</t>
  </si>
  <si>
    <t>7702200000</t>
  </si>
  <si>
    <t>Дотации бюджетам поселений на выравнивание бюджетной обеспеченности из районного бюджета</t>
  </si>
  <si>
    <t>Сумма 2019 год</t>
  </si>
  <si>
    <t>Сумма на 2019 год</t>
  </si>
  <si>
    <t>35100,00</t>
  </si>
  <si>
    <t>0,00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</si>
  <si>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</si>
  <si>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Уплата прочих налогов,сборов </t>
  </si>
  <si>
    <t>Уплата иных платежей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</si>
  <si>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</si>
  <si>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Реализация направлений расходов основного мероприятия муниципальной программы Червянского муниципального образования, а также непрограммным направлениям расходов органов местного самоуправления Червянского муниципального образования 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</si>
  <si>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</si>
  <si>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Сумма 2020 год</t>
  </si>
  <si>
    <t>Оброзование</t>
  </si>
  <si>
    <t>Молодежная политика</t>
  </si>
  <si>
    <t>Сумма на 2020 год</t>
  </si>
  <si>
    <t>0707</t>
  </si>
  <si>
    <t>ОБРОЗОВАНИЕ</t>
  </si>
  <si>
    <t>0700</t>
  </si>
  <si>
    <t>" О бюджете Червянского муниципального образования"</t>
  </si>
  <si>
    <t xml:space="preserve">           " О бюджете Червянского муниципального образования" </t>
  </si>
  <si>
    <t xml:space="preserve"> " О бюджете Червянского муниципального образования"</t>
  </si>
  <si>
    <t xml:space="preserve">                                                                                                                      " О бюджете Червянского муниципального образования"</t>
  </si>
  <si>
    <t xml:space="preserve"> 1 03 02230 01 0000 110</t>
  </si>
  <si>
    <t>1 03 02240 01 0000 110</t>
  </si>
  <si>
    <t>1 03 02250 01 0000 110</t>
  </si>
  <si>
    <t>1 03 02260 01 0000 110</t>
  </si>
  <si>
    <t>1 06 06030 00 0000 110</t>
  </si>
  <si>
    <t xml:space="preserve">                на 2019 год и на плановый период 2020-2021 годов.</t>
  </si>
  <si>
    <t xml:space="preserve">Прочие межбюджетные трансферты, передаваемые бюджетам </t>
  </si>
  <si>
    <t>Прочие межбюджетные трансферты, передаваемые бюджетам сельских поселений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</si>
  <si>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</si>
  <si>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</si>
  <si>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 xml:space="preserve"> 1 06 06043 10 2000 110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</si>
  <si>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</si>
  <si>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</si>
  <si>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                                   на 2019 год и на плановый период 2020-2021 годов.</t>
  </si>
  <si>
    <t>И ПОДРАЗДЕЛАМ КЛАССИФИКАЦИИ РАСХОДОВ БЮДЖЕТОВ ЧЕРВЯНСКОГО МУНИЦИПАЛЬНОГО ОБРАЗОВАНИЯ НА 2019 ГОД.</t>
  </si>
  <si>
    <t xml:space="preserve">                                                                                                                             на 2019 год и на плановый период 2020-2021 годов.</t>
  </si>
  <si>
    <t xml:space="preserve"> НА 2019 ГОД.</t>
  </si>
  <si>
    <t>Субсидии бюджетам бюджетной системы Российской Федерации (межбюджетные субсидии)</t>
  </si>
  <si>
    <t>Прочие субсидии бюджетам сельских поселений</t>
  </si>
  <si>
    <t>Уплата налога  на имущество организаций и земельного налога</t>
  </si>
  <si>
    <t>МП " Дети Червянского муниципального образования на 2019-2021 гг."."</t>
  </si>
  <si>
    <t>МП " Молодёжь Червянского муниципального образования на 2019-2021 гг.".</t>
  </si>
  <si>
    <t>47 0 01 00000</t>
  </si>
  <si>
    <t>47 0 01 89999</t>
  </si>
  <si>
    <t>48 0 01 89999</t>
  </si>
  <si>
    <t>МП" Обеспечение пожарной безопасности на территории Червянского муниципального образования на 2019-2021 гг."</t>
  </si>
  <si>
    <t>50 0 01 89999</t>
  </si>
  <si>
    <t>МП "Предупреждение и ликвидация последствий чрезвычайных ситуаций и стихийных бедствий природного и техногенного характера на территории Червянского муниципального образования Чунского района на 2019 год</t>
  </si>
  <si>
    <t>51 0 00 00000</t>
  </si>
  <si>
    <t>51 0 01 89999</t>
  </si>
  <si>
    <t>МП " Благоустройство территории Червянского муниципального образования на 209-2021 гг."</t>
  </si>
  <si>
    <t>49 0 00 00000</t>
  </si>
  <si>
    <t>Мероприятие "Расходы на организацию уличного освещения муниципального образования"</t>
  </si>
  <si>
    <t>49 0 01 89999</t>
  </si>
  <si>
    <t>Мероприяия "Расходы на мероприятия по ремонту и содержанию дорог муниципального значения"</t>
  </si>
  <si>
    <t>Мероприятия по организации и содержанию  мест захоронений</t>
  </si>
  <si>
    <t>49 0 02 89999</t>
  </si>
  <si>
    <t>49 0 03 89999</t>
  </si>
  <si>
    <t>49 0 04 89999</t>
  </si>
  <si>
    <t>49 0 05 89999</t>
  </si>
  <si>
    <t>МП "Установка дорожных знаков,обутройство пешеходных переходов на территории Червянского муниципального образования на 2017-2019г.г."</t>
  </si>
  <si>
    <t>МП " Профилактики наркомании, токсикомании и алкоголизма на территории Червянского муниципального образования на 2017-2019 годы.</t>
  </si>
  <si>
    <t>МП " Военно- патриотическое воспитание молодёжи Червянского муниципального образования на 2019-2023 гг."</t>
  </si>
  <si>
    <t>46 0 01 00000</t>
  </si>
  <si>
    <t>46 0 01 89999</t>
  </si>
  <si>
    <t>48 0 01 00000</t>
  </si>
  <si>
    <t>МП "Предупреждение и ликвидация последствий чрезвычайных ситуаций и стихийных бедствий природного и техногенного характера на территории Червянского муниципального образования Чунского района на 2019 год"</t>
  </si>
  <si>
    <t>МП «Безопасность дорожного движения 
в Червянском муниципальном образовании  на 2019-2023 гг.»</t>
  </si>
  <si>
    <t xml:space="preserve">Прочая закупка товаров, работ и услуг </t>
  </si>
  <si>
    <t xml:space="preserve">МП"Капитальный ремонт и ремонт автомобильных дорог  общего пользования местного значения Червянского муниципального образования на 2017-2019 гг."
общего пользования местного значения 
Червянского муниципального образования на 2017-2019 годы"
</t>
  </si>
  <si>
    <t>Иные выплаты персоналу  государственных (муниципальных) органов за исключением фонда оплаты труда</t>
  </si>
  <si>
    <t>Уплата налогов,сборов и иных платежей</t>
  </si>
  <si>
    <t>77 0 07 82190</t>
  </si>
  <si>
    <t xml:space="preserve">                                                                                                                                                            на 2019 год и на плановый период 2020-2021 годов.</t>
  </si>
  <si>
    <t xml:space="preserve">                                                    Приложение 1</t>
  </si>
  <si>
    <t xml:space="preserve">                             Приложение 6  </t>
  </si>
  <si>
    <t xml:space="preserve">                                  Приложение 8</t>
  </si>
  <si>
    <t xml:space="preserve">ГРУППАМ ВИДОВ РАСХОДОВ, РАЗДЕЛАМ, ПОДРАЗДЕЛАМ ПО ПРОГРАММНЫМ И НЕПРОГРАММНЫМ НАПРАВЛЕНИЯМ ДЕЯТЕЛЬНОСТИ КЛАССИФИКАЦИИ РАСХОДОВ БЮДЖЕТА </t>
  </si>
  <si>
    <t xml:space="preserve">                                                                         Приложение 10</t>
  </si>
  <si>
    <t xml:space="preserve">ПРОГНОЗИРУЕМЫЕ ДОХОДЫ БЮДЖЕТА ЧЕРВЯНСКОГО МУНИЦИПАЛЬНОГО ОБРАЗОВАНИЯ НА 2019 ГОД ПО КЛАССИФИКАЦИИ ДОХОДОВ БЮДЖЕТОВ РФ </t>
  </si>
  <si>
    <r>
      <rPr>
        <b/>
        <sz val="12"/>
        <color indexed="8"/>
        <rFont val="Times New Roman"/>
        <family val="1"/>
        <charset val="204"/>
      </rPr>
      <t xml:space="preserve">ВЕДОМСТВЕННАЯ СТРУКТУРА РАСХОДОВ БЮДЖЕТА ЧЕРВЯНСКОГО МУНИЦИПАЛЬНОГО ОБРАЗОВАНИЯ НА 2019 ГОД </t>
    </r>
    <r>
      <rPr>
        <b/>
        <sz val="18"/>
        <color indexed="8"/>
        <rFont val="Times New Roman"/>
        <family val="1"/>
        <charset val="204"/>
      </rPr>
      <t>( по главным распорядителям средств бюджета,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бюджетов.</t>
    </r>
  </si>
  <si>
    <t>Муниципальная программа:Профилактика терроризма и экстремизма в Червянском муниципальном образовании на 2017-2019г.</t>
  </si>
  <si>
    <t>МП "Профилактика терроризма и экстремизма в Червянском муниципальном образовании на 2017-2019г."</t>
  </si>
  <si>
    <t>МП "Организация и осуществление первичного воинского учёта на территории Червянского муниципального образования на 2019 год</t>
  </si>
  <si>
    <t>000 01 05 02 01 10 0000 610</t>
  </si>
  <si>
    <t>Уменьшение прочих остатков денежных средств бюджетов поселений</t>
  </si>
  <si>
    <t>000 01 05 02 00 00 0000 600</t>
  </si>
  <si>
    <t>Уменьшение прочих остатков средств бюджетов</t>
  </si>
  <si>
    <t>000 01 05 00 00 00 0000 600</t>
  </si>
  <si>
    <t>Уменьшение остатков средств бюджетов</t>
  </si>
  <si>
    <t>000 01 05 02 01 10 0000 510</t>
  </si>
  <si>
    <t>Увеличение прочих остатков денежных средств бюджетов поселений</t>
  </si>
  <si>
    <t>000 01 05 02 01 00 0000 510</t>
  </si>
  <si>
    <t>Увеличение прочих остатков денежных средств бюджетов</t>
  </si>
  <si>
    <t>000 01 05 02 00 00 0000 500</t>
  </si>
  <si>
    <t>Увеличение прочих остатков средств бюджетов</t>
  </si>
  <si>
    <t>000 01 05 00 00 00 0000 500</t>
  </si>
  <si>
    <t>Увеличение остатков средств бюджетов</t>
  </si>
  <si>
    <t>000 01 05 00 00 00 0000 000</t>
  </si>
  <si>
    <t>Изменение остатков средств на счетах по учету средств бюджетов</t>
  </si>
  <si>
    <t>000 01 03 01 00 10 0000 810</t>
  </si>
  <si>
    <t>Погашение бюджетами поселений кредитов  от других бюджетов бюджетной системы Российской Федерации в валюте Российской Федерации</t>
  </si>
  <si>
    <t>000 01 03 01 00 00 0000 800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</si>
  <si>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</si>
  <si>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000 01 03 01 00 10 0000 710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</si>
  <si>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</si>
  <si>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>000 01 03 01 00 00 0000 700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</si>
  <si>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</si>
  <si>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000 01 03 01 00 00 0000 000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</si>
  <si>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</si>
  <si>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000 01 03 00 00 00 0000 000</t>
  </si>
  <si>
    <t>Бюджетные кредиты от других бюджетов бюджетной системы Российской Федерации</t>
  </si>
  <si>
    <t>000 01 02 00 00 10 0000 810</t>
  </si>
  <si>
    <t>Погашение бюджетами поселений кредитов от кредитных организаций в валюте Российской Федерации</t>
  </si>
  <si>
    <t>000 01 02 00 00 00 0000 800</t>
  </si>
  <si>
    <t xml:space="preserve">Погашение кредитов, предоставленных кредитными организациями в валюте Российской Федерации </t>
  </si>
  <si>
    <t>000 01 02 00 00 10 0000 710</t>
  </si>
  <si>
    <t>Получение кредитов от кредитных организаций  бюджетами поселений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</si>
  <si>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</si>
  <si>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</si>
  <si>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000 01 02 00 00 00 0000 000</t>
  </si>
  <si>
    <t>Кредиты кредитных организаций в валюте Российской Федерации</t>
  </si>
  <si>
    <t>000 01 00 00 00 00 0000 000</t>
  </si>
  <si>
    <t>Источники внутреннего финансирования дефицитов бюджетов</t>
  </si>
  <si>
    <t>2021г</t>
  </si>
  <si>
    <t>2020г</t>
  </si>
  <si>
    <t>2019г</t>
  </si>
  <si>
    <t>Сумма, руб.</t>
  </si>
  <si>
    <t>КБК</t>
  </si>
  <si>
    <t>Наименование  показателя</t>
  </si>
  <si>
    <t>ИСТОЧНИКИ ВНУТРЕННЕГО ФИНАНСИРОВАНИЯ ДЕФИЦИТА БЮДЖЕТА ЧЕРВЯНСКОГО МУНИЦИПАЛЬНОГО ОБРАЗОВАНИЯ  НА 2019 ГОД И ПЛАНОВЫЙ ПЕРИОД 2020 и 2021 ГОДОВ</t>
  </si>
  <si>
    <t xml:space="preserve">           на 2019 год и на плановый период 2020-2021 годов.</t>
  </si>
  <si>
    <t xml:space="preserve"> " О бюджете  Червянского муниципального образования</t>
  </si>
  <si>
    <t>на 2019 год и плановый 2020-2021 год"</t>
  </si>
  <si>
    <t xml:space="preserve"> Приложение 12</t>
  </si>
  <si>
    <t>Реализация мероприятий перечня проектов народных инициатив</t>
  </si>
  <si>
    <t>71101S2370</t>
  </si>
  <si>
    <t>Муниципальные программы</t>
  </si>
  <si>
    <t xml:space="preserve"> 2 02 15001 10 0000 150</t>
  </si>
  <si>
    <t xml:space="preserve"> 2 02 30000 00 0000 150</t>
  </si>
  <si>
    <t xml:space="preserve"> 2 02 35118 00 0000 150</t>
  </si>
  <si>
    <t xml:space="preserve"> 2 02 35118 10 0000 150</t>
  </si>
  <si>
    <t>2 02 30024 00 0000 150</t>
  </si>
  <si>
    <t>2 02 30024 10 0000 150</t>
  </si>
  <si>
    <t>2 02 29999 10 0000 150</t>
  </si>
  <si>
    <t xml:space="preserve"> 2 02 40000 00 0000 150</t>
  </si>
  <si>
    <t xml:space="preserve"> 2 02 49999 00 0000 150</t>
  </si>
  <si>
    <t xml:space="preserve"> 2 02 49999 10 0000 150</t>
  </si>
  <si>
    <t xml:space="preserve">    к Решению Думы от 28.05.2019 года № 68</t>
  </si>
  <si>
    <t xml:space="preserve">к Решению Думы от 28.05.2019 года № 68 </t>
  </si>
  <si>
    <t>к Решению Думы от 28.05.2019 года № 68</t>
  </si>
  <si>
    <t>МП " Устройство контейнерных площадок и установка контейнеров на территории Червянского муниципального образования в 2019 году"</t>
  </si>
  <si>
    <t>52 0 00 00000</t>
  </si>
  <si>
    <t>52 0 01 89999</t>
  </si>
  <si>
    <t>Прочая закупка товаров, работ и услуг</t>
  </si>
  <si>
    <t xml:space="preserve"> Муниципальная программа:«Безопасность дорожного движения 
в Червянском муниципальном образовании  на 2019-2023 гг.»
</t>
  </si>
  <si>
    <t>МП " Благоустройство территории Червянского муниципального образования на 2019-2021 гг."</t>
  </si>
  <si>
    <t xml:space="preserve">МП"Капитальный ремонт и ремонт автомобильных дорог общего пользования местного значения 
Червянского муниципального образования на 2019-2021 годы"
</t>
  </si>
  <si>
    <t xml:space="preserve">                   к Решению Думы от 28.05.2019 года №68</t>
  </si>
  <si>
    <t>5200000000</t>
  </si>
  <si>
    <t>5200189999</t>
  </si>
  <si>
    <t>к Решению Думы от 28.05.2019 года №68</t>
  </si>
</sst>
</file>

<file path=xl/styles.xml><?xml version="1.0" encoding="utf-8"?>
<styleSheet xmlns="http://schemas.openxmlformats.org/spreadsheetml/2006/main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_-* #,##0.0_р_._-;\-* #,##0.0_р_._-;_-* &quot;-&quot;??_р_._-;_-@_-"/>
    <numFmt numFmtId="168" formatCode="#,##0.00_ ;\-#,##0.00\ "/>
    <numFmt numFmtId="169" formatCode="#,##0.00_р_."/>
    <numFmt numFmtId="170" formatCode="#,##0.00&quot;р.&quot;"/>
    <numFmt numFmtId="171" formatCode="000000"/>
  </numFmts>
  <fonts count="38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Calibri"/>
      <family val="2"/>
      <scheme val="minor"/>
    </font>
    <font>
      <b/>
      <sz val="1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3" fillId="0" borderId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1" fillId="4" borderId="0" applyNumberFormat="0" applyBorder="0" applyAlignment="0" applyProtection="0"/>
  </cellStyleXfs>
  <cellXfs count="3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5" fillId="0" borderId="0" xfId="0" applyFont="1" applyFill="1" applyBorder="1"/>
    <xf numFmtId="167" fontId="5" fillId="0" borderId="0" xfId="2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vertical="top" wrapText="1" readingOrder="1"/>
    </xf>
    <xf numFmtId="0" fontId="9" fillId="0" borderId="0" xfId="0" applyNumberFormat="1" applyFont="1" applyFill="1" applyBorder="1" applyAlignment="1">
      <alignment horizontal="right" vertical="top" wrapText="1" readingOrder="1"/>
    </xf>
    <xf numFmtId="0" fontId="8" fillId="3" borderId="3" xfId="0" applyNumberFormat="1" applyFont="1" applyFill="1" applyBorder="1" applyAlignment="1">
      <alignment horizontal="left" vertical="top" wrapText="1" readingOrder="1"/>
    </xf>
    <xf numFmtId="0" fontId="8" fillId="3" borderId="3" xfId="0" applyNumberFormat="1" applyFont="1" applyFill="1" applyBorder="1" applyAlignment="1">
      <alignment horizontal="center" vertical="center" wrapText="1" readingOrder="1"/>
    </xf>
    <xf numFmtId="167" fontId="8" fillId="3" borderId="3" xfId="2" applyNumberFormat="1" applyFont="1" applyFill="1" applyBorder="1" applyAlignment="1">
      <alignment horizontal="center" vertical="center" wrapText="1" readingOrder="1"/>
    </xf>
    <xf numFmtId="0" fontId="9" fillId="3" borderId="3" xfId="0" applyNumberFormat="1" applyFont="1" applyFill="1" applyBorder="1" applyAlignment="1">
      <alignment horizontal="left" vertical="top" wrapText="1" readingOrder="1"/>
    </xf>
    <xf numFmtId="0" fontId="9" fillId="3" borderId="3" xfId="0" applyNumberFormat="1" applyFont="1" applyFill="1" applyBorder="1" applyAlignment="1">
      <alignment horizontal="center" vertical="center" wrapText="1" readingOrder="1"/>
    </xf>
    <xf numFmtId="167" fontId="9" fillId="3" borderId="3" xfId="2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right"/>
    </xf>
    <xf numFmtId="0" fontId="8" fillId="0" borderId="3" xfId="0" applyNumberFormat="1" applyFont="1" applyFill="1" applyBorder="1" applyAlignment="1">
      <alignment horizontal="center" vertical="center" wrapText="1" readingOrder="1"/>
    </xf>
    <xf numFmtId="49" fontId="9" fillId="3" borderId="3" xfId="0" applyNumberFormat="1" applyFont="1" applyFill="1" applyBorder="1" applyAlignment="1">
      <alignment horizontal="center" vertical="center" wrapText="1" readingOrder="1"/>
    </xf>
    <xf numFmtId="49" fontId="5" fillId="0" borderId="0" xfId="2" applyNumberFormat="1" applyFont="1" applyFill="1" applyBorder="1" applyAlignment="1"/>
    <xf numFmtId="49" fontId="5" fillId="0" borderId="0" xfId="0" applyNumberFormat="1" applyFont="1" applyFill="1" applyBorder="1"/>
    <xf numFmtId="49" fontId="9" fillId="0" borderId="0" xfId="0" applyNumberFormat="1" applyFont="1" applyFill="1" applyBorder="1" applyAlignment="1">
      <alignment horizontal="right" vertical="top" wrapText="1" readingOrder="1"/>
    </xf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left" vertical="top" wrapText="1"/>
    </xf>
    <xf numFmtId="39" fontId="10" fillId="3" borderId="3" xfId="2" applyNumberFormat="1" applyFont="1" applyFill="1" applyBorder="1" applyAlignment="1">
      <alignment horizontal="right" vertical="center" wrapText="1" readingOrder="1"/>
    </xf>
    <xf numFmtId="39" fontId="5" fillId="0" borderId="3" xfId="2" applyNumberFormat="1" applyFont="1" applyFill="1" applyBorder="1" applyAlignment="1">
      <alignment horizontal="right" vertical="center" wrapText="1" readingOrder="1"/>
    </xf>
    <xf numFmtId="168" fontId="5" fillId="0" borderId="0" xfId="0" applyNumberFormat="1" applyFont="1" applyFill="1" applyBorder="1" applyAlignment="1">
      <alignment horizontal="right"/>
    </xf>
    <xf numFmtId="169" fontId="5" fillId="0" borderId="0" xfId="0" applyNumberFormat="1" applyFont="1" applyFill="1" applyBorder="1" applyAlignment="1">
      <alignment horizontal="right"/>
    </xf>
    <xf numFmtId="39" fontId="5" fillId="0" borderId="2" xfId="2" applyNumberFormat="1" applyFont="1" applyFill="1" applyBorder="1" applyAlignment="1">
      <alignment horizontal="right" vertical="center" wrapText="1" readingOrder="1"/>
    </xf>
    <xf numFmtId="0" fontId="4" fillId="2" borderId="2" xfId="0" applyFont="1" applyFill="1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center" vertical="center" wrapText="1" readingOrder="1"/>
    </xf>
    <xf numFmtId="0" fontId="5" fillId="3" borderId="3" xfId="0" applyNumberFormat="1" applyFont="1" applyFill="1" applyBorder="1" applyAlignment="1">
      <alignment horizontal="left" vertical="top" wrapText="1" readingOrder="1"/>
    </xf>
    <xf numFmtId="49" fontId="5" fillId="0" borderId="3" xfId="0" applyNumberFormat="1" applyFont="1" applyFill="1" applyBorder="1" applyAlignment="1">
      <alignment horizontal="center" vertical="center" wrapText="1" readingOrder="1"/>
    </xf>
    <xf numFmtId="0" fontId="5" fillId="0" borderId="3" xfId="0" applyNumberFormat="1" applyFont="1" applyFill="1" applyBorder="1" applyAlignment="1">
      <alignment horizontal="center" vertical="center" wrapText="1" readingOrder="1"/>
    </xf>
    <xf numFmtId="0" fontId="4" fillId="3" borderId="3" xfId="0" applyNumberFormat="1" applyFont="1" applyFill="1" applyBorder="1" applyAlignment="1">
      <alignment horizontal="left" vertical="top" wrapText="1" readingOrder="1"/>
    </xf>
    <xf numFmtId="49" fontId="4" fillId="3" borderId="3" xfId="0" applyNumberFormat="1" applyFont="1" applyFill="1" applyBorder="1" applyAlignment="1">
      <alignment horizontal="center" vertical="center" wrapText="1" readingOrder="1"/>
    </xf>
    <xf numFmtId="0" fontId="4" fillId="3" borderId="3" xfId="0" applyNumberFormat="1" applyFont="1" applyFill="1" applyBorder="1" applyAlignment="1">
      <alignment horizontal="center" vertical="center" wrapText="1" readingOrder="1"/>
    </xf>
    <xf numFmtId="49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3" xfId="0" applyNumberFormat="1" applyFont="1" applyFill="1" applyBorder="1" applyAlignment="1">
      <alignment horizontal="center" vertical="center" wrapText="1" readingOrder="1"/>
    </xf>
    <xf numFmtId="0" fontId="5" fillId="0" borderId="3" xfId="0" applyNumberFormat="1" applyFont="1" applyFill="1" applyBorder="1" applyAlignment="1">
      <alignment horizontal="left" vertical="top" wrapText="1" readingOrder="1"/>
    </xf>
    <xf numFmtId="39" fontId="5" fillId="3" borderId="3" xfId="2" applyNumberFormat="1" applyFont="1" applyFill="1" applyBorder="1" applyAlignment="1">
      <alignment horizontal="right" vertical="center" wrapText="1" readingOrder="1"/>
    </xf>
    <xf numFmtId="39" fontId="4" fillId="0" borderId="3" xfId="2" applyNumberFormat="1" applyFont="1" applyFill="1" applyBorder="1" applyAlignment="1">
      <alignment horizontal="right" vertical="center" wrapText="1" readingOrder="1"/>
    </xf>
    <xf numFmtId="39" fontId="4" fillId="3" borderId="3" xfId="2" applyNumberFormat="1" applyFont="1" applyFill="1" applyBorder="1" applyAlignment="1">
      <alignment horizontal="right" vertical="center" wrapText="1" readingOrder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5" fillId="3" borderId="2" xfId="0" applyNumberFormat="1" applyFont="1" applyFill="1" applyBorder="1" applyAlignment="1">
      <alignment horizontal="left" vertical="top" wrapText="1" readingOrder="1"/>
    </xf>
    <xf numFmtId="0" fontId="5" fillId="3" borderId="2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horizontal="right" vertical="top" wrapText="1" readingOrder="1"/>
    </xf>
    <xf numFmtId="49" fontId="6" fillId="0" borderId="0" xfId="0" applyNumberFormat="1" applyFont="1" applyFill="1" applyBorder="1" applyAlignment="1">
      <alignment horizontal="right" vertical="top" wrapText="1" readingOrder="1"/>
    </xf>
    <xf numFmtId="0" fontId="6" fillId="3" borderId="3" xfId="0" applyNumberFormat="1" applyFont="1" applyFill="1" applyBorder="1" applyAlignment="1">
      <alignment horizontal="left" vertical="top" wrapText="1" readingOrder="1"/>
    </xf>
    <xf numFmtId="0" fontId="12" fillId="0" borderId="0" xfId="0" applyFont="1"/>
    <xf numFmtId="0" fontId="13" fillId="0" borderId="0" xfId="0" applyFont="1"/>
    <xf numFmtId="0" fontId="12" fillId="0" borderId="2" xfId="0" applyFont="1" applyBorder="1"/>
    <xf numFmtId="0" fontId="13" fillId="0" borderId="2" xfId="0" applyFont="1" applyBorder="1"/>
    <xf numFmtId="0" fontId="5" fillId="3" borderId="3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left" vertical="top" wrapText="1" readingOrder="1"/>
    </xf>
    <xf numFmtId="0" fontId="4" fillId="3" borderId="2" xfId="0" applyNumberFormat="1" applyFont="1" applyFill="1" applyBorder="1" applyAlignment="1">
      <alignment horizontal="left" vertical="top" wrapText="1" readingOrder="1"/>
    </xf>
    <xf numFmtId="0" fontId="15" fillId="2" borderId="0" xfId="1" applyFont="1" applyFill="1"/>
    <xf numFmtId="0" fontId="15" fillId="2" borderId="0" xfId="1" applyFont="1" applyFill="1" applyAlignment="1"/>
    <xf numFmtId="0" fontId="14" fillId="0" borderId="0" xfId="0" applyFont="1"/>
    <xf numFmtId="0" fontId="15" fillId="2" borderId="0" xfId="1" applyFont="1" applyFill="1" applyAlignment="1">
      <alignment horizontal="right"/>
    </xf>
    <xf numFmtId="0" fontId="16" fillId="2" borderId="2" xfId="1" applyFont="1" applyFill="1" applyBorder="1" applyAlignment="1">
      <alignment horizontal="center" vertical="center" wrapText="1"/>
    </xf>
    <xf numFmtId="3" fontId="16" fillId="2" borderId="2" xfId="1" applyNumberFormat="1" applyFont="1" applyFill="1" applyBorder="1" applyAlignment="1" applyProtection="1">
      <alignment horizontal="left" vertical="top" wrapText="1"/>
      <protection locked="0"/>
    </xf>
    <xf numFmtId="3" fontId="16" fillId="2" borderId="2" xfId="1" applyNumberFormat="1" applyFont="1" applyFill="1" applyBorder="1" applyAlignment="1" applyProtection="1">
      <alignment horizontal="center" vertical="center" wrapText="1"/>
    </xf>
    <xf numFmtId="3" fontId="15" fillId="2" borderId="2" xfId="1" applyNumberFormat="1" applyFont="1" applyFill="1" applyBorder="1" applyAlignment="1" applyProtection="1">
      <alignment horizontal="left" vertical="top" wrapText="1"/>
      <protection locked="0"/>
    </xf>
    <xf numFmtId="3" fontId="15" fillId="2" borderId="2" xfId="1" applyNumberFormat="1" applyFont="1" applyFill="1" applyBorder="1" applyAlignment="1" applyProtection="1">
      <alignment horizontal="center" vertical="center" wrapText="1"/>
    </xf>
    <xf numFmtId="3" fontId="15" fillId="2" borderId="2" xfId="1" applyNumberFormat="1" applyFont="1" applyFill="1" applyBorder="1" applyAlignment="1" applyProtection="1">
      <alignment horizontal="left" vertical="top" wrapText="1" indent="1"/>
      <protection locked="0"/>
    </xf>
    <xf numFmtId="3" fontId="15" fillId="2" borderId="2" xfId="1" applyNumberFormat="1" applyFont="1" applyFill="1" applyBorder="1" applyAlignment="1" applyProtection="1">
      <alignment horizontal="left" vertical="top" wrapText="1" indent="2"/>
      <protection locked="0"/>
    </xf>
    <xf numFmtId="3" fontId="15" fillId="2" borderId="2" xfId="0" applyNumberFormat="1" applyFont="1" applyFill="1" applyBorder="1" applyAlignment="1" applyProtection="1">
      <alignment horizontal="left" vertical="top" wrapText="1" indent="1"/>
      <protection locked="0"/>
    </xf>
    <xf numFmtId="3" fontId="15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15" fillId="2" borderId="2" xfId="0" applyNumberFormat="1" applyFont="1" applyFill="1" applyBorder="1" applyAlignment="1" applyProtection="1">
      <alignment horizontal="left" vertical="top" wrapText="1"/>
      <protection locked="0"/>
    </xf>
    <xf numFmtId="3" fontId="15" fillId="2" borderId="2" xfId="0" applyNumberFormat="1" applyFont="1" applyFill="1" applyBorder="1" applyAlignment="1" applyProtection="1">
      <alignment horizontal="center" vertical="center" wrapText="1"/>
    </xf>
    <xf numFmtId="3" fontId="15" fillId="2" borderId="2" xfId="0" applyNumberFormat="1" applyFont="1" applyFill="1" applyBorder="1" applyAlignment="1" applyProtection="1">
      <alignment horizontal="left" vertical="top" wrapText="1" indent="3"/>
      <protection locked="0"/>
    </xf>
    <xf numFmtId="3" fontId="16" fillId="2" borderId="2" xfId="0" applyNumberFormat="1" applyFont="1" applyFill="1" applyBorder="1" applyAlignment="1" applyProtection="1">
      <alignment horizontal="left" vertical="top" wrapText="1"/>
    </xf>
    <xf numFmtId="3" fontId="16" fillId="2" borderId="2" xfId="0" applyNumberFormat="1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>
      <alignment horizontal="left" vertical="top" wrapText="1" indent="1"/>
    </xf>
    <xf numFmtId="0" fontId="15" fillId="2" borderId="2" xfId="0" applyFont="1" applyFill="1" applyBorder="1" applyAlignment="1">
      <alignment horizontal="left" vertical="top" wrapText="1" indent="2"/>
    </xf>
    <xf numFmtId="0" fontId="15" fillId="2" borderId="2" xfId="0" applyFont="1" applyFill="1" applyBorder="1" applyAlignment="1">
      <alignment horizontal="left" vertical="top" wrapText="1" indent="3"/>
    </xf>
    <xf numFmtId="0" fontId="15" fillId="0" borderId="2" xfId="0" applyFont="1" applyFill="1" applyBorder="1" applyAlignment="1">
      <alignment horizontal="left" vertical="top" wrapText="1" indent="1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>
      <alignment horizontal="left" vertical="top" wrapText="1" indent="2"/>
    </xf>
    <xf numFmtId="0" fontId="15" fillId="2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 applyProtection="1">
      <alignment horizontal="left" vertical="top" wrapText="1"/>
      <protection locked="0"/>
    </xf>
    <xf numFmtId="167" fontId="15" fillId="2" borderId="0" xfId="3" applyNumberFormat="1" applyFont="1" applyFill="1"/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49" fontId="6" fillId="3" borderId="3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20" fillId="0" borderId="0" xfId="0" applyFont="1"/>
    <xf numFmtId="0" fontId="4" fillId="0" borderId="0" xfId="0" applyNumberFormat="1" applyFont="1" applyFill="1" applyBorder="1" applyAlignment="1">
      <alignment horizontal="center" vertical="top" wrapText="1" readingOrder="1"/>
    </xf>
    <xf numFmtId="0" fontId="5" fillId="0" borderId="0" xfId="0" applyNumberFormat="1" applyFont="1" applyFill="1" applyBorder="1" applyAlignment="1">
      <alignment horizontal="right" vertical="top" wrapText="1" readingOrder="1"/>
    </xf>
    <xf numFmtId="49" fontId="5" fillId="0" borderId="0" xfId="0" applyNumberFormat="1" applyFont="1" applyFill="1" applyBorder="1" applyAlignment="1">
      <alignment horizontal="right" vertical="top" wrapText="1" readingOrder="1"/>
    </xf>
    <xf numFmtId="0" fontId="4" fillId="0" borderId="3" xfId="0" applyNumberFormat="1" applyFont="1" applyFill="1" applyBorder="1" applyAlignment="1">
      <alignment horizontal="left" vertical="top" wrapText="1" readingOrder="1"/>
    </xf>
    <xf numFmtId="0" fontId="20" fillId="0" borderId="0" xfId="0" applyFont="1" applyBorder="1"/>
    <xf numFmtId="0" fontId="4" fillId="5" borderId="3" xfId="4" applyNumberFormat="1" applyFont="1" applyFill="1" applyBorder="1" applyAlignment="1">
      <alignment horizontal="left" vertical="top" wrapText="1" readingOrder="1"/>
    </xf>
    <xf numFmtId="0" fontId="4" fillId="5" borderId="3" xfId="4" applyNumberFormat="1" applyFont="1" applyFill="1" applyBorder="1" applyAlignment="1">
      <alignment horizontal="center" vertical="center" wrapText="1" readingOrder="1"/>
    </xf>
    <xf numFmtId="49" fontId="4" fillId="5" borderId="3" xfId="4" applyNumberFormat="1" applyFont="1" applyFill="1" applyBorder="1" applyAlignment="1">
      <alignment horizontal="center" vertical="center" wrapText="1" readingOrder="1"/>
    </xf>
    <xf numFmtId="39" fontId="4" fillId="5" borderId="3" xfId="4" applyNumberFormat="1" applyFont="1" applyFill="1" applyBorder="1" applyAlignment="1">
      <alignment horizontal="right" vertical="center" wrapText="1" readingOrder="1"/>
    </xf>
    <xf numFmtId="0" fontId="4" fillId="0" borderId="0" xfId="0" applyFont="1"/>
    <xf numFmtId="0" fontId="5" fillId="5" borderId="3" xfId="4" applyNumberFormat="1" applyFont="1" applyFill="1" applyBorder="1" applyAlignment="1">
      <alignment horizontal="left" vertical="top" wrapText="1" readingOrder="1"/>
    </xf>
    <xf numFmtId="0" fontId="5" fillId="5" borderId="3" xfId="4" applyNumberFormat="1" applyFont="1" applyFill="1" applyBorder="1" applyAlignment="1">
      <alignment horizontal="center" vertical="center" wrapText="1" readingOrder="1"/>
    </xf>
    <xf numFmtId="49" fontId="5" fillId="5" borderId="3" xfId="4" applyNumberFormat="1" applyFont="1" applyFill="1" applyBorder="1" applyAlignment="1">
      <alignment horizontal="center" vertical="center" wrapText="1" readingOrder="1"/>
    </xf>
    <xf numFmtId="39" fontId="5" fillId="5" borderId="3" xfId="4" applyNumberFormat="1" applyFont="1" applyFill="1" applyBorder="1" applyAlignment="1">
      <alignment horizontal="right"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49" fontId="4" fillId="0" borderId="2" xfId="0" applyNumberFormat="1" applyFont="1" applyFill="1" applyBorder="1" applyAlignment="1">
      <alignment horizontal="center" vertical="center" wrapText="1" readingOrder="1"/>
    </xf>
    <xf numFmtId="39" fontId="4" fillId="3" borderId="2" xfId="2" applyNumberFormat="1" applyFont="1" applyFill="1" applyBorder="1" applyAlignment="1">
      <alignment horizontal="right" vertical="center" wrapText="1" readingOrder="1"/>
    </xf>
    <xf numFmtId="39" fontId="20" fillId="0" borderId="0" xfId="0" applyNumberFormat="1" applyFont="1" applyBorder="1"/>
    <xf numFmtId="49" fontId="5" fillId="0" borderId="2" xfId="0" applyNumberFormat="1" applyFont="1" applyFill="1" applyBorder="1" applyAlignment="1">
      <alignment horizontal="center" vertical="center" wrapText="1" readingOrder="1"/>
    </xf>
    <xf numFmtId="39" fontId="5" fillId="3" borderId="2" xfId="2" applyNumberFormat="1" applyFont="1" applyFill="1" applyBorder="1" applyAlignment="1">
      <alignment horizontal="right" vertical="center" wrapText="1" readingOrder="1"/>
    </xf>
    <xf numFmtId="168" fontId="20" fillId="0" borderId="0" xfId="0" applyNumberFormat="1" applyFont="1" applyBorder="1"/>
    <xf numFmtId="0" fontId="4" fillId="3" borderId="2" xfId="0" applyNumberFormat="1" applyFont="1" applyFill="1" applyBorder="1" applyAlignment="1">
      <alignment horizontal="center" vertical="center" wrapText="1" readingOrder="1"/>
    </xf>
    <xf numFmtId="49" fontId="4" fillId="3" borderId="2" xfId="0" applyNumberFormat="1" applyFont="1" applyFill="1" applyBorder="1" applyAlignment="1">
      <alignment horizontal="center" vertical="center" wrapText="1" readingOrder="1"/>
    </xf>
    <xf numFmtId="49" fontId="5" fillId="3" borderId="2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left" vertical="top" wrapText="1" readingOrder="1"/>
    </xf>
    <xf numFmtId="164" fontId="22" fillId="0" borderId="0" xfId="0" applyNumberFormat="1" applyFont="1" applyFill="1" applyBorder="1" applyAlignment="1">
      <alignment horizontal="right"/>
    </xf>
    <xf numFmtId="170" fontId="22" fillId="0" borderId="0" xfId="0" applyNumberFormat="1" applyFont="1" applyFill="1" applyBorder="1" applyAlignment="1">
      <alignment horizontal="right"/>
    </xf>
    <xf numFmtId="0" fontId="23" fillId="2" borderId="0" xfId="1" applyFont="1" applyFill="1"/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right"/>
    </xf>
    <xf numFmtId="166" fontId="16" fillId="2" borderId="2" xfId="1" applyNumberFormat="1" applyFont="1" applyFill="1" applyBorder="1" applyAlignment="1">
      <alignment horizontal="center" vertical="center"/>
    </xf>
    <xf numFmtId="166" fontId="15" fillId="2" borderId="2" xfId="1" applyNumberFormat="1" applyFont="1" applyFill="1" applyBorder="1" applyAlignment="1">
      <alignment horizontal="center" vertical="center"/>
    </xf>
    <xf numFmtId="166" fontId="15" fillId="0" borderId="2" xfId="1" applyNumberFormat="1" applyFont="1" applyFill="1" applyBorder="1" applyAlignment="1">
      <alignment horizontal="center" vertical="center"/>
    </xf>
    <xf numFmtId="166" fontId="15" fillId="2" borderId="2" xfId="0" applyNumberFormat="1" applyFont="1" applyFill="1" applyBorder="1" applyAlignment="1">
      <alignment horizontal="center" vertical="center"/>
    </xf>
    <xf numFmtId="166" fontId="15" fillId="0" borderId="2" xfId="0" applyNumberFormat="1" applyFont="1" applyFill="1" applyBorder="1" applyAlignment="1">
      <alignment horizontal="center" vertical="center"/>
    </xf>
    <xf numFmtId="166" fontId="16" fillId="2" borderId="2" xfId="0" applyNumberFormat="1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vertical="top" wrapText="1"/>
    </xf>
    <xf numFmtId="2" fontId="5" fillId="0" borderId="0" xfId="0" applyNumberFormat="1" applyFont="1"/>
    <xf numFmtId="167" fontId="6" fillId="3" borderId="3" xfId="2" applyNumberFormat="1" applyFont="1" applyFill="1" applyBorder="1" applyAlignment="1">
      <alignment horizontal="center" vertical="center" wrapText="1" readingOrder="1"/>
    </xf>
    <xf numFmtId="0" fontId="5" fillId="5" borderId="3" xfId="0" applyNumberFormat="1" applyFont="1" applyFill="1" applyBorder="1" applyAlignment="1">
      <alignment horizontal="left" vertical="top" wrapText="1" readingOrder="1"/>
    </xf>
    <xf numFmtId="49" fontId="5" fillId="7" borderId="3" xfId="0" applyNumberFormat="1" applyFont="1" applyFill="1" applyBorder="1" applyAlignment="1">
      <alignment horizontal="center" vertical="center" wrapText="1" readingOrder="1"/>
    </xf>
    <xf numFmtId="0" fontId="9" fillId="7" borderId="2" xfId="0" applyNumberFormat="1" applyFont="1" applyFill="1" applyBorder="1" applyAlignment="1">
      <alignment horizontal="center" vertical="center" wrapText="1" readingOrder="1"/>
    </xf>
    <xf numFmtId="0" fontId="5" fillId="7" borderId="3" xfId="0" applyNumberFormat="1" applyFont="1" applyFill="1" applyBorder="1" applyAlignment="1">
      <alignment horizontal="center" vertical="center" wrapText="1" readingOrder="1"/>
    </xf>
    <xf numFmtId="39" fontId="5" fillId="7" borderId="3" xfId="2" applyNumberFormat="1" applyFont="1" applyFill="1" applyBorder="1" applyAlignment="1">
      <alignment horizontal="right" vertical="center" wrapText="1" readingOrder="1"/>
    </xf>
    <xf numFmtId="0" fontId="0" fillId="5" borderId="0" xfId="0" applyFill="1"/>
    <xf numFmtId="0" fontId="8" fillId="7" borderId="3" xfId="0" applyNumberFormat="1" applyFont="1" applyFill="1" applyBorder="1" applyAlignment="1">
      <alignment horizontal="left" vertical="top" wrapText="1" readingOrder="1"/>
    </xf>
    <xf numFmtId="49" fontId="4" fillId="7" borderId="3" xfId="0" applyNumberFormat="1" applyFont="1" applyFill="1" applyBorder="1" applyAlignment="1">
      <alignment horizontal="center" vertical="center" wrapText="1" readingOrder="1"/>
    </xf>
    <xf numFmtId="0" fontId="4" fillId="7" borderId="3" xfId="0" applyNumberFormat="1" applyFont="1" applyFill="1" applyBorder="1" applyAlignment="1">
      <alignment horizontal="center" vertical="center" wrapText="1" readingOrder="1"/>
    </xf>
    <xf numFmtId="39" fontId="4" fillId="7" borderId="3" xfId="2" applyNumberFormat="1" applyFont="1" applyFill="1" applyBorder="1" applyAlignment="1">
      <alignment horizontal="right" vertical="center" wrapText="1" readingOrder="1"/>
    </xf>
    <xf numFmtId="0" fontId="9" fillId="7" borderId="2" xfId="0" applyNumberFormat="1" applyFont="1" applyFill="1" applyBorder="1" applyAlignment="1">
      <alignment horizontal="left" vertical="top" wrapText="1" readingOrder="1"/>
    </xf>
    <xf numFmtId="0" fontId="15" fillId="6" borderId="2" xfId="0" applyFont="1" applyFill="1" applyBorder="1" applyAlignment="1">
      <alignment vertical="top" wrapText="1"/>
    </xf>
    <xf numFmtId="1" fontId="16" fillId="2" borderId="1" xfId="1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25" fillId="3" borderId="3" xfId="0" applyNumberFormat="1" applyFont="1" applyFill="1" applyBorder="1" applyAlignment="1">
      <alignment horizontal="left" vertical="top" wrapText="1" readingOrder="1"/>
    </xf>
    <xf numFmtId="0" fontId="26" fillId="3" borderId="3" xfId="0" applyNumberFormat="1" applyFont="1" applyFill="1" applyBorder="1" applyAlignment="1">
      <alignment horizontal="left" vertical="top" wrapText="1" readingOrder="1"/>
    </xf>
    <xf numFmtId="0" fontId="25" fillId="0" borderId="3" xfId="0" applyNumberFormat="1" applyFont="1" applyFill="1" applyBorder="1" applyAlignment="1">
      <alignment horizontal="center" vertical="center" readingOrder="1"/>
    </xf>
    <xf numFmtId="0" fontId="27" fillId="6" borderId="2" xfId="0" applyFont="1" applyFill="1" applyBorder="1" applyAlignment="1">
      <alignment vertical="top" wrapText="1"/>
    </xf>
    <xf numFmtId="0" fontId="16" fillId="2" borderId="2" xfId="0" applyFont="1" applyFill="1" applyBorder="1" applyAlignment="1">
      <alignment horizontal="left" vertical="top" wrapText="1" indent="1"/>
    </xf>
    <xf numFmtId="3" fontId="16" fillId="0" borderId="2" xfId="0" applyNumberFormat="1" applyFont="1" applyFill="1" applyBorder="1" applyAlignment="1" applyProtection="1">
      <alignment horizontal="center" vertical="center" wrapText="1"/>
    </xf>
    <xf numFmtId="3" fontId="16" fillId="2" borderId="2" xfId="1" applyNumberFormat="1" applyFont="1" applyFill="1" applyBorder="1" applyAlignment="1" applyProtection="1">
      <alignment horizontal="left" vertical="top" wrapText="1" indent="1"/>
      <protection locked="0"/>
    </xf>
    <xf numFmtId="0" fontId="0" fillId="0" borderId="0" xfId="0" applyFont="1"/>
    <xf numFmtId="0" fontId="28" fillId="0" borderId="0" xfId="0" applyFont="1"/>
    <xf numFmtId="49" fontId="4" fillId="0" borderId="2" xfId="0" applyNumberFormat="1" applyFont="1" applyFill="1" applyBorder="1" applyAlignment="1">
      <alignment horizontal="left" vertical="top" wrapText="1"/>
    </xf>
    <xf numFmtId="0" fontId="16" fillId="6" borderId="2" xfId="0" applyFont="1" applyFill="1" applyBorder="1" applyAlignment="1">
      <alignment vertical="top" wrapText="1"/>
    </xf>
    <xf numFmtId="0" fontId="5" fillId="3" borderId="0" xfId="0" applyNumberFormat="1" applyFont="1" applyFill="1" applyBorder="1" applyAlignment="1">
      <alignment horizontal="left" vertical="top" wrapText="1" readingOrder="1"/>
    </xf>
    <xf numFmtId="0" fontId="16" fillId="8" borderId="2" xfId="1" applyFont="1" applyFill="1" applyBorder="1" applyAlignment="1">
      <alignment horizontal="center" vertical="center" wrapText="1"/>
    </xf>
    <xf numFmtId="1" fontId="16" fillId="8" borderId="2" xfId="1" applyNumberFormat="1" applyFont="1" applyFill="1" applyBorder="1" applyAlignment="1">
      <alignment horizontal="center" vertical="center" wrapText="1"/>
    </xf>
    <xf numFmtId="166" fontId="16" fillId="8" borderId="2" xfId="1" applyNumberFormat="1" applyFont="1" applyFill="1" applyBorder="1" applyAlignment="1" applyProtection="1">
      <alignment horizontal="center" vertical="center" wrapText="1"/>
    </xf>
    <xf numFmtId="166" fontId="16" fillId="8" borderId="2" xfId="1" applyNumberFormat="1" applyFont="1" applyFill="1" applyBorder="1" applyAlignment="1">
      <alignment vertical="center"/>
    </xf>
    <xf numFmtId="166" fontId="15" fillId="8" borderId="2" xfId="1" applyNumberFormat="1" applyFont="1" applyFill="1" applyBorder="1" applyAlignment="1" applyProtection="1">
      <alignment horizontal="center" vertical="center" wrapText="1"/>
    </xf>
    <xf numFmtId="166" fontId="15" fillId="8" borderId="2" xfId="1" applyNumberFormat="1" applyFont="1" applyFill="1" applyBorder="1" applyAlignment="1">
      <alignment vertical="center"/>
    </xf>
    <xf numFmtId="166" fontId="15" fillId="8" borderId="2" xfId="0" applyNumberFormat="1" applyFont="1" applyFill="1" applyBorder="1" applyAlignment="1">
      <alignment vertical="center"/>
    </xf>
    <xf numFmtId="166" fontId="16" fillId="8" borderId="2" xfId="0" applyNumberFormat="1" applyFont="1" applyFill="1" applyBorder="1" applyAlignment="1" applyProtection="1">
      <alignment horizontal="center" vertical="center" wrapText="1"/>
    </xf>
    <xf numFmtId="166" fontId="16" fillId="8" borderId="2" xfId="0" applyNumberFormat="1" applyFont="1" applyFill="1" applyBorder="1" applyAlignment="1">
      <alignment vertical="center"/>
    </xf>
    <xf numFmtId="166" fontId="15" fillId="8" borderId="2" xfId="0" applyNumberFormat="1" applyFont="1" applyFill="1" applyBorder="1" applyAlignment="1" applyProtection="1">
      <alignment horizontal="center" vertical="center" wrapText="1"/>
    </xf>
    <xf numFmtId="0" fontId="26" fillId="3" borderId="3" xfId="0" applyNumberFormat="1" applyFont="1" applyFill="1" applyBorder="1" applyAlignment="1">
      <alignment horizontal="left" vertical="center" wrapText="1" readingOrder="1"/>
    </xf>
    <xf numFmtId="0" fontId="25" fillId="8" borderId="3" xfId="0" applyNumberFormat="1" applyFont="1" applyFill="1" applyBorder="1" applyAlignment="1">
      <alignment horizontal="center" vertical="center" readingOrder="1"/>
    </xf>
    <xf numFmtId="49" fontId="4" fillId="8" borderId="3" xfId="0" applyNumberFormat="1" applyFont="1" applyFill="1" applyBorder="1" applyAlignment="1">
      <alignment horizontal="center" vertical="center" wrapText="1" readingOrder="1"/>
    </xf>
    <xf numFmtId="4" fontId="4" fillId="8" borderId="3" xfId="0" applyNumberFormat="1" applyFont="1" applyFill="1" applyBorder="1" applyAlignment="1">
      <alignment horizontal="center" vertical="center" wrapText="1" readingOrder="1"/>
    </xf>
    <xf numFmtId="39" fontId="4" fillId="9" borderId="3" xfId="2" applyNumberFormat="1" applyFont="1" applyFill="1" applyBorder="1" applyAlignment="1">
      <alignment horizontal="center" vertical="center" wrapText="1" readingOrder="1"/>
    </xf>
    <xf numFmtId="4" fontId="5" fillId="8" borderId="3" xfId="0" applyNumberFormat="1" applyFont="1" applyFill="1" applyBorder="1" applyAlignment="1">
      <alignment horizontal="center" vertical="center" wrapText="1" readingOrder="1"/>
    </xf>
    <xf numFmtId="39" fontId="5" fillId="9" borderId="3" xfId="2" applyNumberFormat="1" applyFont="1" applyFill="1" applyBorder="1" applyAlignment="1">
      <alignment horizontal="center" vertical="center" wrapText="1" readingOrder="1"/>
    </xf>
    <xf numFmtId="39" fontId="5" fillId="8" borderId="3" xfId="2" applyNumberFormat="1" applyFont="1" applyFill="1" applyBorder="1" applyAlignment="1">
      <alignment horizontal="center" vertical="center" wrapText="1" readingOrder="1"/>
    </xf>
    <xf numFmtId="4" fontId="4" fillId="9" borderId="3" xfId="0" applyNumberFormat="1" applyFont="1" applyFill="1" applyBorder="1" applyAlignment="1">
      <alignment horizontal="center" vertical="center" wrapText="1" readingOrder="1"/>
    </xf>
    <xf numFmtId="4" fontId="5" fillId="9" borderId="3" xfId="0" applyNumberFormat="1" applyFont="1" applyFill="1" applyBorder="1" applyAlignment="1">
      <alignment horizontal="center" vertical="center" wrapText="1" readingOrder="1"/>
    </xf>
    <xf numFmtId="39" fontId="4" fillId="8" borderId="3" xfId="2" applyNumberFormat="1" applyFont="1" applyFill="1" applyBorder="1" applyAlignment="1">
      <alignment horizontal="center" vertical="center" wrapText="1" readingOrder="1"/>
    </xf>
    <xf numFmtId="4" fontId="4" fillId="8" borderId="3" xfId="4" applyNumberFormat="1" applyFont="1" applyFill="1" applyBorder="1" applyAlignment="1">
      <alignment horizontal="center" vertical="center" wrapText="1" readingOrder="1"/>
    </xf>
    <xf numFmtId="39" fontId="4" fillId="8" borderId="3" xfId="4" applyNumberFormat="1" applyFont="1" applyFill="1" applyBorder="1" applyAlignment="1">
      <alignment horizontal="center" vertical="center" wrapText="1" readingOrder="1"/>
    </xf>
    <xf numFmtId="4" fontId="5" fillId="8" borderId="3" xfId="4" applyNumberFormat="1" applyFont="1" applyFill="1" applyBorder="1" applyAlignment="1">
      <alignment horizontal="center" vertical="center" wrapText="1" readingOrder="1"/>
    </xf>
    <xf numFmtId="39" fontId="5" fillId="8" borderId="3" xfId="4" applyNumberFormat="1" applyFont="1" applyFill="1" applyBorder="1" applyAlignment="1">
      <alignment horizontal="center" vertical="center" wrapText="1" readingOrder="1"/>
    </xf>
    <xf numFmtId="0" fontId="8" fillId="8" borderId="6" xfId="0" applyNumberFormat="1" applyFont="1" applyFill="1" applyBorder="1" applyAlignment="1">
      <alignment horizontal="center" vertical="center" wrapText="1" readingOrder="1"/>
    </xf>
    <xf numFmtId="0" fontId="8" fillId="8" borderId="3" xfId="0" applyNumberFormat="1" applyFont="1" applyFill="1" applyBorder="1" applyAlignment="1">
      <alignment horizontal="center" vertical="center" wrapText="1" readingOrder="1"/>
    </xf>
    <xf numFmtId="0" fontId="8" fillId="8" borderId="7" xfId="0" applyNumberFormat="1" applyFont="1" applyFill="1" applyBorder="1" applyAlignment="1">
      <alignment horizontal="center" vertical="center" wrapText="1" readingOrder="1"/>
    </xf>
    <xf numFmtId="39" fontId="10" fillId="9" borderId="3" xfId="2" applyNumberFormat="1" applyFont="1" applyFill="1" applyBorder="1" applyAlignment="1">
      <alignment horizontal="right" vertical="center" wrapText="1" readingOrder="1"/>
    </xf>
    <xf numFmtId="39" fontId="4" fillId="9" borderId="3" xfId="2" applyNumberFormat="1" applyFont="1" applyFill="1" applyBorder="1" applyAlignment="1">
      <alignment horizontal="right" vertical="center" wrapText="1" readingOrder="1"/>
    </xf>
    <xf numFmtId="39" fontId="4" fillId="8" borderId="3" xfId="2" applyNumberFormat="1" applyFont="1" applyFill="1" applyBorder="1" applyAlignment="1">
      <alignment horizontal="right" vertical="center" wrapText="1" readingOrder="1"/>
    </xf>
    <xf numFmtId="39" fontId="5" fillId="8" borderId="3" xfId="2" applyNumberFormat="1" applyFont="1" applyFill="1" applyBorder="1" applyAlignment="1">
      <alignment horizontal="right" vertical="center" wrapText="1" readingOrder="1"/>
    </xf>
    <xf numFmtId="39" fontId="5" fillId="9" borderId="3" xfId="2" applyNumberFormat="1" applyFont="1" applyFill="1" applyBorder="1" applyAlignment="1">
      <alignment horizontal="right" vertical="center" wrapText="1" readingOrder="1"/>
    </xf>
    <xf numFmtId="39" fontId="4" fillId="8" borderId="3" xfId="4" applyNumberFormat="1" applyFont="1" applyFill="1" applyBorder="1" applyAlignment="1">
      <alignment horizontal="right" vertical="center" wrapText="1" readingOrder="1"/>
    </xf>
    <xf numFmtId="39" fontId="5" fillId="8" borderId="3" xfId="4" applyNumberFormat="1" applyFont="1" applyFill="1" applyBorder="1" applyAlignment="1">
      <alignment horizontal="right" vertical="center" wrapText="1" readingOrder="1"/>
    </xf>
    <xf numFmtId="4" fontId="8" fillId="9" borderId="3" xfId="0" applyNumberFormat="1" applyFont="1" applyFill="1" applyBorder="1" applyAlignment="1">
      <alignment horizontal="center" vertical="center" wrapText="1" readingOrder="1"/>
    </xf>
    <xf numFmtId="4" fontId="26" fillId="9" borderId="3" xfId="0" applyNumberFormat="1" applyFont="1" applyFill="1" applyBorder="1" applyAlignment="1">
      <alignment horizontal="right" vertical="center" wrapText="1" readingOrder="1"/>
    </xf>
    <xf numFmtId="2" fontId="25" fillId="9" borderId="3" xfId="0" applyNumberFormat="1" applyFont="1" applyFill="1" applyBorder="1" applyAlignment="1">
      <alignment horizontal="right" vertical="center" wrapText="1" readingOrder="1"/>
    </xf>
    <xf numFmtId="2" fontId="25" fillId="9" borderId="3" xfId="2" applyNumberFormat="1" applyFont="1" applyFill="1" applyBorder="1" applyAlignment="1">
      <alignment horizontal="right" vertical="center" wrapText="1" readingOrder="1"/>
    </xf>
    <xf numFmtId="4" fontId="25" fillId="9" borderId="3" xfId="0" applyNumberFormat="1" applyFont="1" applyFill="1" applyBorder="1" applyAlignment="1">
      <alignment horizontal="center" vertical="center" wrapText="1" readingOrder="1"/>
    </xf>
    <xf numFmtId="4" fontId="25" fillId="9" borderId="3" xfId="2" applyNumberFormat="1" applyFont="1" applyFill="1" applyBorder="1" applyAlignment="1">
      <alignment horizontal="center" vertical="center" wrapText="1" readingOrder="1"/>
    </xf>
    <xf numFmtId="4" fontId="26" fillId="9" borderId="3" xfId="2" applyNumberFormat="1" applyFont="1" applyFill="1" applyBorder="1" applyAlignment="1">
      <alignment horizontal="right" vertical="center" wrapText="1" readingOrder="1"/>
    </xf>
    <xf numFmtId="4" fontId="25" fillId="9" borderId="3" xfId="0" applyNumberFormat="1" applyFont="1" applyFill="1" applyBorder="1" applyAlignment="1">
      <alignment horizontal="right" vertical="center" wrapText="1" readingOrder="1"/>
    </xf>
    <xf numFmtId="4" fontId="25" fillId="9" borderId="3" xfId="2" applyNumberFormat="1" applyFont="1" applyFill="1" applyBorder="1" applyAlignment="1">
      <alignment horizontal="right" vertical="center" wrapText="1" readingOrder="1"/>
    </xf>
    <xf numFmtId="0" fontId="18" fillId="0" borderId="0" xfId="0" applyFont="1" applyAlignment="1">
      <alignment horizontal="right"/>
    </xf>
    <xf numFmtId="0" fontId="8" fillId="0" borderId="0" xfId="0" applyNumberFormat="1" applyFont="1" applyFill="1" applyBorder="1" applyAlignment="1">
      <alignment horizontal="center" vertical="top" wrapText="1" readingOrder="1"/>
    </xf>
    <xf numFmtId="0" fontId="5" fillId="0" borderId="0" xfId="0" applyFont="1" applyFill="1" applyBorder="1"/>
    <xf numFmtId="0" fontId="15" fillId="2" borderId="0" xfId="1" applyFont="1" applyFill="1" applyAlignment="1">
      <alignment horizontal="center"/>
    </xf>
    <xf numFmtId="49" fontId="5" fillId="0" borderId="0" xfId="2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16" fillId="5" borderId="2" xfId="1" applyFont="1" applyFill="1" applyBorder="1" applyAlignment="1">
      <alignment horizontal="center" vertical="center" wrapText="1"/>
    </xf>
    <xf numFmtId="166" fontId="16" fillId="5" borderId="2" xfId="1" applyNumberFormat="1" applyFont="1" applyFill="1" applyBorder="1" applyAlignment="1" applyProtection="1">
      <alignment horizontal="center" vertical="center" wrapText="1"/>
    </xf>
    <xf numFmtId="166" fontId="15" fillId="5" borderId="2" xfId="1" applyNumberFormat="1" applyFont="1" applyFill="1" applyBorder="1" applyAlignment="1" applyProtection="1">
      <alignment horizontal="center" vertical="center" wrapText="1"/>
    </xf>
    <xf numFmtId="166" fontId="16" fillId="5" borderId="2" xfId="0" applyNumberFormat="1" applyFont="1" applyFill="1" applyBorder="1" applyAlignment="1" applyProtection="1">
      <alignment horizontal="center" vertical="center" wrapText="1"/>
    </xf>
    <xf numFmtId="166" fontId="15" fillId="5" borderId="2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 readingOrder="1"/>
    </xf>
    <xf numFmtId="0" fontId="25" fillId="0" borderId="3" xfId="0" applyNumberFormat="1" applyFont="1" applyFill="1" applyBorder="1" applyAlignment="1">
      <alignment horizontal="center" vertical="center" wrapText="1" readingOrder="1"/>
    </xf>
    <xf numFmtId="0" fontId="26" fillId="0" borderId="3" xfId="0" applyNumberFormat="1" applyFont="1" applyFill="1" applyBorder="1" applyAlignment="1">
      <alignment horizontal="center" vertical="center" wrapText="1" readingOrder="1"/>
    </xf>
    <xf numFmtId="4" fontId="26" fillId="0" borderId="3" xfId="0" applyNumberFormat="1" applyFont="1" applyFill="1" applyBorder="1" applyAlignment="1">
      <alignment horizontal="right" vertical="center" wrapText="1" readingOrder="1"/>
    </xf>
    <xf numFmtId="49" fontId="26" fillId="0" borderId="3" xfId="0" applyNumberFormat="1" applyFont="1" applyFill="1" applyBorder="1" applyAlignment="1">
      <alignment horizontal="center" vertical="center" wrapText="1" readingOrder="1"/>
    </xf>
    <xf numFmtId="4" fontId="26" fillId="0" borderId="3" xfId="2" applyNumberFormat="1" applyFont="1" applyFill="1" applyBorder="1" applyAlignment="1">
      <alignment horizontal="right" vertical="center" wrapText="1" readingOrder="1"/>
    </xf>
    <xf numFmtId="49" fontId="25" fillId="0" borderId="3" xfId="0" applyNumberFormat="1" applyFont="1" applyFill="1" applyBorder="1" applyAlignment="1">
      <alignment horizontal="center" vertical="center" wrapText="1" readingOrder="1"/>
    </xf>
    <xf numFmtId="4" fontId="25" fillId="0" borderId="3" xfId="0" applyNumberFormat="1" applyFont="1" applyFill="1" applyBorder="1" applyAlignment="1">
      <alignment horizontal="right" vertical="center" wrapText="1" readingOrder="1"/>
    </xf>
    <xf numFmtId="171" fontId="26" fillId="0" borderId="3" xfId="0" applyNumberFormat="1" applyFont="1" applyFill="1" applyBorder="1" applyAlignment="1">
      <alignment horizontal="center" vertical="center" wrapText="1" readingOrder="1"/>
    </xf>
    <xf numFmtId="2" fontId="25" fillId="0" borderId="3" xfId="0" applyNumberFormat="1" applyFont="1" applyFill="1" applyBorder="1" applyAlignment="1">
      <alignment horizontal="right" vertical="center" wrapText="1" readingOrder="1"/>
    </xf>
    <xf numFmtId="4" fontId="5" fillId="0" borderId="3" xfId="0" applyNumberFormat="1" applyFont="1" applyFill="1" applyBorder="1" applyAlignment="1">
      <alignment horizontal="center" vertical="center" wrapText="1" readingOrder="1"/>
    </xf>
    <xf numFmtId="4" fontId="4" fillId="0" borderId="3" xfId="0" applyNumberFormat="1" applyFont="1" applyFill="1" applyBorder="1" applyAlignment="1">
      <alignment horizontal="center" vertical="center" wrapText="1" readingOrder="1"/>
    </xf>
    <xf numFmtId="4" fontId="8" fillId="0" borderId="3" xfId="0" applyNumberFormat="1" applyFont="1" applyFill="1" applyBorder="1" applyAlignment="1">
      <alignment horizontal="center" vertical="center" wrapText="1" readingOrder="1"/>
    </xf>
    <xf numFmtId="39" fontId="4" fillId="0" borderId="3" xfId="2" applyNumberFormat="1" applyFont="1" applyFill="1" applyBorder="1" applyAlignment="1">
      <alignment horizontal="center" vertical="center" wrapText="1" readingOrder="1"/>
    </xf>
    <xf numFmtId="2" fontId="15" fillId="5" borderId="2" xfId="1" applyNumberFormat="1" applyFont="1" applyFill="1" applyBorder="1" applyAlignment="1" applyProtection="1">
      <alignment horizontal="center" vertical="center" wrapText="1"/>
    </xf>
    <xf numFmtId="2" fontId="16" fillId="5" borderId="2" xfId="1" applyNumberFormat="1" applyFont="1" applyFill="1" applyBorder="1" applyAlignment="1" applyProtection="1">
      <alignment horizontal="center" vertical="center" wrapText="1"/>
    </xf>
    <xf numFmtId="2" fontId="16" fillId="5" borderId="2" xfId="0" applyNumberFormat="1" applyFont="1" applyFill="1" applyBorder="1" applyAlignment="1" applyProtection="1">
      <alignment horizontal="center" vertical="center" wrapText="1"/>
    </xf>
    <xf numFmtId="4" fontId="25" fillId="0" borderId="3" xfId="0" applyNumberFormat="1" applyFont="1" applyFill="1" applyBorder="1" applyAlignment="1">
      <alignment vertical="center" wrapText="1" readingOrder="1"/>
    </xf>
    <xf numFmtId="2" fontId="26" fillId="0" borderId="3" xfId="0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0" fontId="5" fillId="0" borderId="0" xfId="0" applyFont="1" applyFill="1" applyBorder="1"/>
    <xf numFmtId="0" fontId="8" fillId="0" borderId="6" xfId="0" applyNumberFormat="1" applyFont="1" applyFill="1" applyBorder="1" applyAlignment="1">
      <alignment horizontal="center" vertical="center" wrapText="1" readingOrder="1"/>
    </xf>
    <xf numFmtId="49" fontId="4" fillId="5" borderId="2" xfId="0" applyNumberFormat="1" applyFont="1" applyFill="1" applyBorder="1" applyAlignment="1">
      <alignment horizontal="left" vertical="top" wrapText="1"/>
    </xf>
    <xf numFmtId="49" fontId="5" fillId="5" borderId="2" xfId="0" applyNumberFormat="1" applyFont="1" applyFill="1" applyBorder="1" applyAlignment="1">
      <alignment horizontal="left" vertical="top" wrapText="1"/>
    </xf>
    <xf numFmtId="49" fontId="4" fillId="5" borderId="2" xfId="0" applyNumberFormat="1" applyFont="1" applyFill="1" applyBorder="1" applyAlignment="1">
      <alignment horizontal="left" vertic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vertical="top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center" vertical="center" wrapText="1" readingOrder="1"/>
    </xf>
    <xf numFmtId="49" fontId="16" fillId="5" borderId="2" xfId="0" applyNumberFormat="1" applyFont="1" applyFill="1" applyBorder="1" applyAlignment="1">
      <alignment horizontal="center" vertical="center"/>
    </xf>
    <xf numFmtId="49" fontId="15" fillId="5" borderId="2" xfId="0" applyNumberFormat="1" applyFont="1" applyFill="1" applyBorder="1" applyAlignment="1">
      <alignment horizontal="center" vertical="center"/>
    </xf>
    <xf numFmtId="0" fontId="8" fillId="3" borderId="0" xfId="0" applyNumberFormat="1" applyFont="1" applyFill="1" applyBorder="1" applyAlignment="1">
      <alignment horizontal="left" vertical="top" wrapText="1" readingOrder="1"/>
    </xf>
    <xf numFmtId="49" fontId="8" fillId="3" borderId="0" xfId="0" applyNumberFormat="1" applyFont="1" applyFill="1" applyBorder="1" applyAlignment="1">
      <alignment horizontal="center" vertical="center" wrapText="1" readingOrder="1"/>
    </xf>
    <xf numFmtId="0" fontId="8" fillId="3" borderId="0" xfId="0" applyNumberFormat="1" applyFont="1" applyFill="1" applyBorder="1" applyAlignment="1">
      <alignment horizontal="center" vertical="center" wrapText="1" readingOrder="1"/>
    </xf>
    <xf numFmtId="4" fontId="8" fillId="0" borderId="0" xfId="0" applyNumberFormat="1" applyFont="1" applyFill="1" applyBorder="1" applyAlignment="1">
      <alignment horizontal="center" vertical="center" wrapText="1" readingOrder="1"/>
    </xf>
    <xf numFmtId="4" fontId="8" fillId="9" borderId="0" xfId="0" applyNumberFormat="1" applyFont="1" applyFill="1" applyBorder="1" applyAlignment="1">
      <alignment horizontal="center" vertical="center" wrapText="1" readingOrder="1"/>
    </xf>
    <xf numFmtId="39" fontId="4" fillId="9" borderId="0" xfId="2" applyNumberFormat="1" applyFont="1" applyFill="1" applyBorder="1" applyAlignment="1">
      <alignment horizontal="right" vertical="center" wrapText="1" readingOrder="1"/>
    </xf>
    <xf numFmtId="0" fontId="1" fillId="2" borderId="0" xfId="1" applyFont="1" applyFill="1"/>
    <xf numFmtId="0" fontId="1" fillId="2" borderId="0" xfId="1" applyFont="1" applyFill="1" applyBorder="1" applyAlignment="1">
      <alignment horizontal="left" vertical="center" wrapText="1"/>
    </xf>
    <xf numFmtId="0" fontId="2" fillId="0" borderId="0" xfId="0" applyFont="1" applyFill="1"/>
    <xf numFmtId="16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vertical="top" wrapText="1"/>
      <protection locked="0"/>
    </xf>
    <xf numFmtId="16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 applyProtection="1">
      <alignment vertical="top" wrapText="1"/>
      <protection locked="0"/>
    </xf>
    <xf numFmtId="0" fontId="30" fillId="0" borderId="2" xfId="0" applyFont="1" applyFill="1" applyBorder="1" applyAlignment="1">
      <alignment horizontal="center" vertical="center" wrapText="1"/>
    </xf>
    <xf numFmtId="3" fontId="31" fillId="2" borderId="2" xfId="0" applyNumberFormat="1" applyFont="1" applyFill="1" applyBorder="1" applyAlignment="1" applyProtection="1">
      <alignment vertical="top" wrapText="1"/>
      <protection locked="0"/>
    </xf>
    <xf numFmtId="3" fontId="1" fillId="0" borderId="2" xfId="0" applyNumberFormat="1" applyFont="1" applyFill="1" applyBorder="1" applyAlignment="1" applyProtection="1">
      <alignment vertical="top" wrapText="1"/>
      <protection locked="0"/>
    </xf>
    <xf numFmtId="169" fontId="30" fillId="0" borderId="2" xfId="0" applyNumberFormat="1" applyFont="1" applyFill="1" applyBorder="1" applyAlignment="1">
      <alignment horizontal="center" vertical="center"/>
    </xf>
    <xf numFmtId="3" fontId="3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3" fontId="31" fillId="2" borderId="2" xfId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0" xfId="1" applyFont="1" applyFill="1" applyAlignment="1">
      <alignment horizontal="left" vertical="top"/>
    </xf>
    <xf numFmtId="0" fontId="1" fillId="2" borderId="0" xfId="1" applyFont="1" applyFill="1" applyAlignment="1">
      <alignment horizontal="center" vertical="top"/>
    </xf>
    <xf numFmtId="0" fontId="32" fillId="0" borderId="0" xfId="0" applyFont="1"/>
    <xf numFmtId="0" fontId="4" fillId="3" borderId="0" xfId="0" applyNumberFormat="1" applyFont="1" applyFill="1" applyBorder="1" applyAlignment="1">
      <alignment horizontal="left" vertical="top" wrapText="1" readingOrder="1"/>
    </xf>
    <xf numFmtId="0" fontId="8" fillId="5" borderId="14" xfId="0" applyFont="1" applyFill="1" applyBorder="1" applyAlignment="1">
      <alignment vertical="top" wrapText="1"/>
    </xf>
    <xf numFmtId="49" fontId="8" fillId="5" borderId="2" xfId="0" applyNumberFormat="1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vertical="top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16" fillId="2" borderId="0" xfId="1" applyFont="1" applyFill="1" applyAlignment="1">
      <alignment horizontal="center" wrapText="1"/>
    </xf>
    <xf numFmtId="0" fontId="18" fillId="0" borderId="0" xfId="0" applyFont="1" applyAlignment="1">
      <alignment horizontal="right"/>
    </xf>
    <xf numFmtId="1" fontId="16" fillId="2" borderId="8" xfId="1" applyNumberFormat="1" applyFont="1" applyFill="1" applyBorder="1" applyAlignment="1">
      <alignment horizontal="center" vertical="center" wrapText="1"/>
    </xf>
    <xf numFmtId="1" fontId="16" fillId="2" borderId="1" xfId="1" applyNumberFormat="1" applyFont="1" applyFill="1" applyBorder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top" wrapText="1" readingOrder="1"/>
    </xf>
    <xf numFmtId="0" fontId="5" fillId="0" borderId="0" xfId="0" applyFont="1" applyFill="1" applyBorder="1"/>
    <xf numFmtId="167" fontId="5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8" fillId="0" borderId="4" xfId="0" applyNumberFormat="1" applyFont="1" applyFill="1" applyBorder="1" applyAlignment="1">
      <alignment horizontal="center" vertical="center" wrapText="1" readingOrder="1"/>
    </xf>
    <xf numFmtId="0" fontId="8" fillId="0" borderId="5" xfId="0" applyNumberFormat="1" applyFont="1" applyFill="1" applyBorder="1" applyAlignment="1">
      <alignment horizontal="center" vertical="center" wrapText="1" readingOrder="1"/>
    </xf>
    <xf numFmtId="0" fontId="8" fillId="0" borderId="6" xfId="0" applyNumberFormat="1" applyFont="1" applyFill="1" applyBorder="1" applyAlignment="1">
      <alignment horizontal="center" vertical="center" readingOrder="1"/>
    </xf>
    <xf numFmtId="0" fontId="8" fillId="0" borderId="7" xfId="0" applyNumberFormat="1" applyFont="1" applyFill="1" applyBorder="1" applyAlignment="1">
      <alignment horizontal="center" vertical="center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49" fontId="4" fillId="0" borderId="2" xfId="0" applyNumberFormat="1" applyFont="1" applyFill="1" applyBorder="1" applyAlignment="1">
      <alignment horizontal="center" vertical="center" wrapText="1" readingOrder="1"/>
    </xf>
    <xf numFmtId="0" fontId="8" fillId="0" borderId="11" xfId="0" applyNumberFormat="1" applyFont="1" applyFill="1" applyBorder="1" applyAlignment="1">
      <alignment horizontal="center" vertical="center" wrapText="1" readingOrder="1"/>
    </xf>
    <xf numFmtId="0" fontId="8" fillId="0" borderId="12" xfId="0" applyNumberFormat="1" applyFont="1" applyFill="1" applyBorder="1" applyAlignment="1">
      <alignment horizontal="center" vertical="center" wrapText="1" readingOrder="1"/>
    </xf>
    <xf numFmtId="49" fontId="8" fillId="0" borderId="6" xfId="0" applyNumberFormat="1" applyFont="1" applyFill="1" applyBorder="1" applyAlignment="1">
      <alignment horizontal="center" vertical="center" wrapText="1" readingOrder="1"/>
    </xf>
    <xf numFmtId="49" fontId="8" fillId="0" borderId="7" xfId="0" applyNumberFormat="1" applyFont="1" applyFill="1" applyBorder="1" applyAlignment="1">
      <alignment horizontal="center" vertical="center" wrapText="1" readingOrder="1"/>
    </xf>
    <xf numFmtId="0" fontId="8" fillId="0" borderId="6" xfId="0" applyNumberFormat="1" applyFont="1" applyFill="1" applyBorder="1" applyAlignment="1">
      <alignment horizontal="center" vertical="center" wrapText="1" readingOrder="1"/>
    </xf>
    <xf numFmtId="0" fontId="8" fillId="0" borderId="7" xfId="0" applyNumberFormat="1" applyFont="1" applyFill="1" applyBorder="1" applyAlignment="1">
      <alignment horizontal="center" vertical="center" wrapText="1" readingOrder="1"/>
    </xf>
    <xf numFmtId="0" fontId="30" fillId="0" borderId="2" xfId="0" applyFont="1" applyFill="1" applyBorder="1" applyAlignment="1">
      <alignment horizontal="center" vertical="center"/>
    </xf>
    <xf numFmtId="0" fontId="31" fillId="2" borderId="2" xfId="1" applyFont="1" applyFill="1" applyBorder="1" applyAlignment="1">
      <alignment horizontal="center" vertical="center" wrapText="1"/>
    </xf>
    <xf numFmtId="0" fontId="31" fillId="2" borderId="0" xfId="1" applyFont="1" applyFill="1" applyAlignment="1">
      <alignment horizontal="center" vertical="center" wrapText="1"/>
    </xf>
    <xf numFmtId="0" fontId="31" fillId="2" borderId="13" xfId="1" applyFont="1" applyFill="1" applyBorder="1" applyAlignment="1">
      <alignment horizontal="center" vertical="center" wrapText="1"/>
    </xf>
    <xf numFmtId="171" fontId="25" fillId="0" borderId="3" xfId="0" applyNumberFormat="1" applyFont="1" applyFill="1" applyBorder="1" applyAlignment="1">
      <alignment horizontal="center" vertical="center" wrapText="1" readingOrder="1"/>
    </xf>
    <xf numFmtId="0" fontId="33" fillId="0" borderId="0" xfId="0" applyFont="1" applyFill="1" applyBorder="1"/>
    <xf numFmtId="49" fontId="33" fillId="0" borderId="0" xfId="2" applyNumberFormat="1" applyFont="1" applyFill="1" applyBorder="1" applyAlignment="1"/>
    <xf numFmtId="167" fontId="33" fillId="0" borderId="0" xfId="2" applyNumberFormat="1" applyFont="1" applyFill="1" applyBorder="1" applyAlignment="1"/>
    <xf numFmtId="0" fontId="33" fillId="0" borderId="0" xfId="0" applyFont="1" applyFill="1" applyBorder="1" applyAlignment="1">
      <alignment horizontal="center"/>
    </xf>
    <xf numFmtId="0" fontId="34" fillId="0" borderId="0" xfId="0" applyNumberFormat="1" applyFont="1" applyFill="1" applyBorder="1" applyAlignment="1">
      <alignment horizontal="center" vertical="top" wrapText="1" readingOrder="1"/>
    </xf>
    <xf numFmtId="49" fontId="33" fillId="0" borderId="0" xfId="0" applyNumberFormat="1" applyFont="1" applyFill="1" applyBorder="1"/>
    <xf numFmtId="0" fontId="33" fillId="0" borderId="0" xfId="0" applyNumberFormat="1" applyFont="1" applyFill="1" applyBorder="1" applyAlignment="1">
      <alignment horizontal="right" vertical="top" wrapText="1" readingOrder="1"/>
    </xf>
    <xf numFmtId="49" fontId="33" fillId="0" borderId="0" xfId="0" applyNumberFormat="1" applyFont="1" applyFill="1" applyBorder="1" applyAlignment="1">
      <alignment horizontal="right" vertical="top" wrapText="1" readingOrder="1"/>
    </xf>
    <xf numFmtId="0" fontId="34" fillId="0" borderId="3" xfId="0" applyNumberFormat="1" applyFont="1" applyFill="1" applyBorder="1" applyAlignment="1">
      <alignment horizontal="center" vertical="center" wrapText="1" readingOrder="1"/>
    </xf>
    <xf numFmtId="49" fontId="34" fillId="0" borderId="3" xfId="0" applyNumberFormat="1" applyFont="1" applyFill="1" applyBorder="1" applyAlignment="1">
      <alignment horizontal="center" vertical="center" wrapText="1" readingOrder="1"/>
    </xf>
    <xf numFmtId="49" fontId="34" fillId="5" borderId="2" xfId="0" applyNumberFormat="1" applyFont="1" applyFill="1" applyBorder="1" applyAlignment="1">
      <alignment horizontal="left" vertical="center" wrapText="1"/>
    </xf>
    <xf numFmtId="4" fontId="34" fillId="0" borderId="3" xfId="0" applyNumberFormat="1" applyFont="1" applyFill="1" applyBorder="1" applyAlignment="1" applyProtection="1">
      <alignment horizontal="center" vertical="center" wrapText="1" readingOrder="1"/>
    </xf>
    <xf numFmtId="0" fontId="33" fillId="3" borderId="3" xfId="0" applyNumberFormat="1" applyFont="1" applyFill="1" applyBorder="1" applyAlignment="1">
      <alignment horizontal="left" vertical="top" wrapText="1" readingOrder="1"/>
    </xf>
    <xf numFmtId="0" fontId="33" fillId="0" borderId="3" xfId="0" applyNumberFormat="1" applyFont="1" applyFill="1" applyBorder="1" applyAlignment="1">
      <alignment horizontal="center" vertical="center" wrapText="1" readingOrder="1"/>
    </xf>
    <xf numFmtId="49" fontId="33" fillId="0" borderId="3" xfId="0" applyNumberFormat="1" applyFont="1" applyFill="1" applyBorder="1" applyAlignment="1">
      <alignment horizontal="center" vertical="center" wrapText="1" readingOrder="1"/>
    </xf>
    <xf numFmtId="4" fontId="33" fillId="0" borderId="3" xfId="0" applyNumberFormat="1" applyFont="1" applyFill="1" applyBorder="1" applyAlignment="1">
      <alignment horizontal="center" vertical="center" wrapText="1" readingOrder="1"/>
    </xf>
    <xf numFmtId="49" fontId="34" fillId="5" borderId="2" xfId="0" applyNumberFormat="1" applyFont="1" applyFill="1" applyBorder="1" applyAlignment="1">
      <alignment horizontal="left" vertical="top" wrapText="1"/>
    </xf>
    <xf numFmtId="0" fontId="34" fillId="3" borderId="3" xfId="0" applyNumberFormat="1" applyFont="1" applyFill="1" applyBorder="1" applyAlignment="1">
      <alignment horizontal="left" vertical="top" wrapText="1" readingOrder="1"/>
    </xf>
    <xf numFmtId="0" fontId="34" fillId="3" borderId="3" xfId="0" applyNumberFormat="1" applyFont="1" applyFill="1" applyBorder="1" applyAlignment="1">
      <alignment horizontal="center" vertical="center" wrapText="1" readingOrder="1"/>
    </xf>
    <xf numFmtId="49" fontId="34" fillId="3" borderId="3" xfId="0" applyNumberFormat="1" applyFont="1" applyFill="1" applyBorder="1" applyAlignment="1">
      <alignment horizontal="center" vertical="center" wrapText="1" readingOrder="1"/>
    </xf>
    <xf numFmtId="4" fontId="34" fillId="0" borderId="3" xfId="0" applyNumberFormat="1" applyFont="1" applyFill="1" applyBorder="1" applyAlignment="1">
      <alignment horizontal="center" vertical="center" wrapText="1" readingOrder="1"/>
    </xf>
    <xf numFmtId="0" fontId="33" fillId="3" borderId="3" xfId="0" applyNumberFormat="1" applyFont="1" applyFill="1" applyBorder="1" applyAlignment="1">
      <alignment horizontal="center" vertical="center" wrapText="1" readingOrder="1"/>
    </xf>
    <xf numFmtId="49" fontId="33" fillId="3" borderId="3" xfId="0" applyNumberFormat="1" applyFont="1" applyFill="1" applyBorder="1" applyAlignment="1">
      <alignment horizontal="center" vertical="center" wrapText="1" readingOrder="1"/>
    </xf>
    <xf numFmtId="0" fontId="34" fillId="0" borderId="3" xfId="0" applyNumberFormat="1" applyFont="1" applyFill="1" applyBorder="1" applyAlignment="1">
      <alignment horizontal="left" vertical="top" wrapText="1" readingOrder="1"/>
    </xf>
    <xf numFmtId="0" fontId="33" fillId="0" borderId="3" xfId="0" applyNumberFormat="1" applyFont="1" applyFill="1" applyBorder="1" applyAlignment="1">
      <alignment horizontal="left" vertical="top" wrapText="1" readingOrder="1"/>
    </xf>
    <xf numFmtId="49" fontId="33" fillId="5" borderId="2" xfId="0" applyNumberFormat="1" applyFont="1" applyFill="1" applyBorder="1" applyAlignment="1">
      <alignment horizontal="left" vertical="top" wrapText="1"/>
    </xf>
    <xf numFmtId="171" fontId="34" fillId="5" borderId="2" xfId="0" applyNumberFormat="1" applyFont="1" applyFill="1" applyBorder="1" applyAlignment="1">
      <alignment horizontal="center" vertical="center"/>
    </xf>
    <xf numFmtId="171" fontId="33" fillId="5" borderId="2" xfId="0" applyNumberFormat="1" applyFont="1" applyFill="1" applyBorder="1" applyAlignment="1">
      <alignment horizontal="center" vertical="center"/>
    </xf>
    <xf numFmtId="49" fontId="33" fillId="5" borderId="2" xfId="0" applyNumberFormat="1" applyFont="1" applyFill="1" applyBorder="1" applyAlignment="1">
      <alignment horizontal="center" vertical="center" wrapText="1"/>
    </xf>
    <xf numFmtId="49" fontId="34" fillId="0" borderId="2" xfId="0" applyNumberFormat="1" applyFont="1" applyFill="1" applyBorder="1" applyAlignment="1">
      <alignment horizontal="left" vertical="top" wrapText="1"/>
    </xf>
    <xf numFmtId="0" fontId="35" fillId="3" borderId="3" xfId="0" applyNumberFormat="1" applyFont="1" applyFill="1" applyBorder="1" applyAlignment="1">
      <alignment horizontal="left" vertical="top" wrapText="1" readingOrder="1"/>
    </xf>
    <xf numFmtId="0" fontId="36" fillId="3" borderId="3" xfId="0" applyNumberFormat="1" applyFont="1" applyFill="1" applyBorder="1" applyAlignment="1">
      <alignment horizontal="left" vertical="top" wrapText="1" readingOrder="1"/>
    </xf>
    <xf numFmtId="49" fontId="34" fillId="5" borderId="2" xfId="0" applyNumberFormat="1" applyFont="1" applyFill="1" applyBorder="1" applyAlignment="1">
      <alignment horizontal="center" vertical="center" wrapText="1"/>
    </xf>
    <xf numFmtId="0" fontId="37" fillId="5" borderId="2" xfId="0" applyFont="1" applyFill="1" applyBorder="1" applyAlignment="1">
      <alignment vertical="top" wrapText="1"/>
    </xf>
    <xf numFmtId="49" fontId="33" fillId="5" borderId="9" xfId="0" applyNumberFormat="1" applyFont="1" applyFill="1" applyBorder="1" applyAlignment="1">
      <alignment horizontal="center" vertical="center" wrapText="1"/>
    </xf>
    <xf numFmtId="0" fontId="33" fillId="3" borderId="6" xfId="0" applyNumberFormat="1" applyFont="1" applyFill="1" applyBorder="1" applyAlignment="1">
      <alignment horizontal="center" vertical="center" wrapText="1" readingOrder="1"/>
    </xf>
    <xf numFmtId="0" fontId="33" fillId="3" borderId="2" xfId="0" applyNumberFormat="1" applyFont="1" applyFill="1" applyBorder="1" applyAlignment="1">
      <alignment horizontal="center" vertical="center" wrapText="1" readingOrder="1"/>
    </xf>
    <xf numFmtId="49" fontId="33" fillId="3" borderId="5" xfId="0" applyNumberFormat="1" applyFont="1" applyFill="1" applyBorder="1" applyAlignment="1">
      <alignment horizontal="center" vertical="center" wrapText="1" readingOrder="1"/>
    </xf>
    <xf numFmtId="0" fontId="34" fillId="3" borderId="7" xfId="0" applyNumberFormat="1" applyFont="1" applyFill="1" applyBorder="1" applyAlignment="1">
      <alignment horizontal="center" vertical="center" wrapText="1" readingOrder="1"/>
    </xf>
    <xf numFmtId="0" fontId="34" fillId="3" borderId="15" xfId="0" applyNumberFormat="1" applyFont="1" applyFill="1" applyBorder="1" applyAlignment="1">
      <alignment horizontal="center" vertical="center" wrapText="1" readingOrder="1"/>
    </xf>
    <xf numFmtId="0" fontId="33" fillId="3" borderId="5" xfId="0" applyNumberFormat="1" applyFont="1" applyFill="1" applyBorder="1" applyAlignment="1">
      <alignment horizontal="center" vertical="center" wrapText="1" readingOrder="1"/>
    </xf>
    <xf numFmtId="0" fontId="34" fillId="0" borderId="7" xfId="0" applyNumberFormat="1" applyFont="1" applyFill="1" applyBorder="1" applyAlignment="1">
      <alignment horizontal="center" vertical="center" wrapText="1" readingOrder="1"/>
    </xf>
    <xf numFmtId="0" fontId="34" fillId="3" borderId="5" xfId="0" applyNumberFormat="1" applyFont="1" applyFill="1" applyBorder="1" applyAlignment="1">
      <alignment horizontal="center" vertical="center" wrapText="1" readingOrder="1"/>
    </xf>
    <xf numFmtId="0" fontId="34" fillId="5" borderId="3" xfId="4" applyNumberFormat="1" applyFont="1" applyFill="1" applyBorder="1" applyAlignment="1">
      <alignment horizontal="left" vertical="top" wrapText="1" readingOrder="1"/>
    </xf>
    <xf numFmtId="0" fontId="34" fillId="5" borderId="3" xfId="4" applyNumberFormat="1" applyFont="1" applyFill="1" applyBorder="1" applyAlignment="1">
      <alignment horizontal="center" vertical="center" wrapText="1" readingOrder="1"/>
    </xf>
    <xf numFmtId="49" fontId="34" fillId="5" borderId="3" xfId="4" applyNumberFormat="1" applyFont="1" applyFill="1" applyBorder="1" applyAlignment="1">
      <alignment horizontal="center" vertical="center" wrapText="1" readingOrder="1"/>
    </xf>
    <xf numFmtId="4" fontId="34" fillId="0" borderId="3" xfId="4" applyNumberFormat="1" applyFont="1" applyFill="1" applyBorder="1" applyAlignment="1">
      <alignment horizontal="center" vertical="center" wrapText="1" readingOrder="1"/>
    </xf>
    <xf numFmtId="0" fontId="33" fillId="5" borderId="3" xfId="4" applyNumberFormat="1" applyFont="1" applyFill="1" applyBorder="1" applyAlignment="1">
      <alignment horizontal="left" vertical="top" wrapText="1" readingOrder="1"/>
    </xf>
    <xf numFmtId="0" fontId="33" fillId="5" borderId="3" xfId="4" applyNumberFormat="1" applyFont="1" applyFill="1" applyBorder="1" applyAlignment="1">
      <alignment horizontal="center" vertical="center" wrapText="1" readingOrder="1"/>
    </xf>
    <xf numFmtId="49" fontId="33" fillId="5" borderId="3" xfId="4" applyNumberFormat="1" applyFont="1" applyFill="1" applyBorder="1" applyAlignment="1">
      <alignment horizontal="center" vertical="center" wrapText="1" readingOrder="1"/>
    </xf>
    <xf numFmtId="4" fontId="33" fillId="0" borderId="3" xfId="4" applyNumberFormat="1" applyFont="1" applyFill="1" applyBorder="1" applyAlignment="1">
      <alignment horizontal="center" vertical="center" wrapText="1" readingOrder="1"/>
    </xf>
    <xf numFmtId="0" fontId="37" fillId="6" borderId="2" xfId="0" applyFont="1" applyFill="1" applyBorder="1" applyAlignment="1">
      <alignment vertical="top" wrapText="1"/>
    </xf>
    <xf numFmtId="2" fontId="34" fillId="0" borderId="3" xfId="0" applyNumberFormat="1" applyFont="1" applyFill="1" applyBorder="1" applyAlignment="1">
      <alignment horizontal="center" vertical="center" wrapText="1" readingOrder="1"/>
    </xf>
    <xf numFmtId="0" fontId="33" fillId="0" borderId="0" xfId="0" applyFont="1"/>
  </cellXfs>
  <cellStyles count="5">
    <cellStyle name="Нейтральный" xfId="4" builtinId="28"/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7"/>
  <sheetViews>
    <sheetView tabSelected="1" workbookViewId="0">
      <selection activeCell="C53" sqref="C53"/>
    </sheetView>
  </sheetViews>
  <sheetFormatPr defaultColWidth="9.140625" defaultRowHeight="15.75"/>
  <cols>
    <col min="1" max="1" width="58" style="57" customWidth="1"/>
    <col min="2" max="2" width="28.42578125" style="57" customWidth="1"/>
    <col min="3" max="3" width="18" style="57" customWidth="1"/>
    <col min="4" max="4" width="0.140625" style="57" customWidth="1"/>
    <col min="5" max="5" width="13.42578125" style="57" hidden="1" customWidth="1"/>
    <col min="6" max="16384" width="9.140625" style="59"/>
  </cols>
  <sheetData>
    <row r="1" spans="1:5">
      <c r="B1" s="58" t="s">
        <v>306</v>
      </c>
      <c r="C1" s="58"/>
      <c r="D1" s="58"/>
    </row>
    <row r="2" spans="1:5">
      <c r="B2" s="58" t="s">
        <v>380</v>
      </c>
      <c r="D2" s="58"/>
    </row>
    <row r="3" spans="1:5">
      <c r="B3" s="204" t="s">
        <v>249</v>
      </c>
      <c r="C3" s="58"/>
      <c r="D3" s="58"/>
    </row>
    <row r="4" spans="1:5">
      <c r="B4" s="204" t="s">
        <v>257</v>
      </c>
      <c r="C4" s="58"/>
      <c r="D4" s="58"/>
    </row>
    <row r="5" spans="1:5" ht="5.25" customHeight="1"/>
    <row r="6" spans="1:5" ht="24.75" customHeight="1">
      <c r="A6" s="278" t="s">
        <v>311</v>
      </c>
      <c r="B6" s="278"/>
      <c r="C6" s="278"/>
      <c r="D6" s="278"/>
      <c r="E6" s="278"/>
    </row>
    <row r="7" spans="1:5" ht="15.75" customHeight="1">
      <c r="A7" s="278"/>
      <c r="B7" s="278"/>
      <c r="C7" s="278"/>
      <c r="D7" s="278"/>
      <c r="E7" s="278"/>
    </row>
    <row r="8" spans="1:5">
      <c r="C8" s="60" t="s">
        <v>136</v>
      </c>
      <c r="E8" s="60" t="s">
        <v>136</v>
      </c>
    </row>
    <row r="9" spans="1:5" ht="51" customHeight="1">
      <c r="A9" s="61" t="s">
        <v>2</v>
      </c>
      <c r="B9" s="61" t="s">
        <v>0</v>
      </c>
      <c r="C9" s="207" t="s">
        <v>232</v>
      </c>
      <c r="D9" s="157" t="s">
        <v>231</v>
      </c>
      <c r="E9" s="158" t="s">
        <v>241</v>
      </c>
    </row>
    <row r="10" spans="1:5">
      <c r="A10" s="62" t="s">
        <v>4</v>
      </c>
      <c r="B10" s="63" t="s">
        <v>26</v>
      </c>
      <c r="C10" s="227">
        <f>C11+C16+C22+C25</f>
        <v>710918.02</v>
      </c>
      <c r="D10" s="159" t="e">
        <f>D11+D16+D22+D25</f>
        <v>#REF!</v>
      </c>
      <c r="E10" s="159" t="e">
        <f>E11+E16+E22+E25</f>
        <v>#REF!</v>
      </c>
    </row>
    <row r="11" spans="1:5" s="88" customFormat="1">
      <c r="A11" s="62" t="s">
        <v>5</v>
      </c>
      <c r="B11" s="63" t="s">
        <v>27</v>
      </c>
      <c r="C11" s="208">
        <f t="shared" ref="C11:E12" si="0">C12</f>
        <v>282000</v>
      </c>
      <c r="D11" s="159">
        <f t="shared" si="0"/>
        <v>225000</v>
      </c>
      <c r="E11" s="160">
        <f t="shared" si="0"/>
        <v>230000</v>
      </c>
    </row>
    <row r="12" spans="1:5">
      <c r="A12" s="66" t="s">
        <v>6</v>
      </c>
      <c r="B12" s="65" t="s">
        <v>28</v>
      </c>
      <c r="C12" s="209">
        <f>C13+C14</f>
        <v>282000</v>
      </c>
      <c r="D12" s="161">
        <f t="shared" si="0"/>
        <v>225000</v>
      </c>
      <c r="E12" s="162">
        <f t="shared" si="0"/>
        <v>230000</v>
      </c>
    </row>
    <row r="13" spans="1:5" ht="97.5">
      <c r="A13" s="67" t="s">
        <v>175</v>
      </c>
      <c r="B13" s="65" t="s">
        <v>29</v>
      </c>
      <c r="C13" s="209">
        <v>282000</v>
      </c>
      <c r="D13" s="161">
        <v>225000</v>
      </c>
      <c r="E13" s="162">
        <v>230000</v>
      </c>
    </row>
    <row r="14" spans="1:5" ht="51.75" hidden="1" customHeight="1">
      <c r="A14" s="67" t="s">
        <v>263</v>
      </c>
      <c r="B14" s="65">
        <v>1.01020300100001E+16</v>
      </c>
      <c r="C14" s="209">
        <f>C15</f>
        <v>0</v>
      </c>
      <c r="D14" s="161"/>
      <c r="E14" s="162"/>
    </row>
    <row r="15" spans="1:5" ht="85.5" hidden="1" customHeight="1">
      <c r="A15" s="67" t="s">
        <v>264</v>
      </c>
      <c r="B15" s="65">
        <v>1.01020300130001E+16</v>
      </c>
      <c r="C15" s="209">
        <v>0</v>
      </c>
      <c r="D15" s="161"/>
      <c r="E15" s="162"/>
    </row>
    <row r="16" spans="1:5" ht="47.25">
      <c r="A16" s="64" t="s">
        <v>7</v>
      </c>
      <c r="B16" s="63" t="s">
        <v>75</v>
      </c>
      <c r="C16" s="227">
        <f>C17</f>
        <v>261918.02000000002</v>
      </c>
      <c r="D16" s="159">
        <f>D17</f>
        <v>240100</v>
      </c>
      <c r="E16" s="160">
        <f>E17</f>
        <v>240099.99999999997</v>
      </c>
    </row>
    <row r="17" spans="1:5" s="88" customFormat="1" ht="36" customHeight="1">
      <c r="A17" s="151" t="s">
        <v>8</v>
      </c>
      <c r="B17" s="63" t="s">
        <v>76</v>
      </c>
      <c r="C17" s="227">
        <f>C21+C20+C19+C18</f>
        <v>261918.02000000002</v>
      </c>
      <c r="D17" s="159">
        <v>240100</v>
      </c>
      <c r="E17" s="160">
        <f>E18+E19+E20+E21</f>
        <v>240099.99999999997</v>
      </c>
    </row>
    <row r="18" spans="1:5" ht="47.25">
      <c r="A18" s="67" t="s">
        <v>9</v>
      </c>
      <c r="B18" s="65" t="s">
        <v>252</v>
      </c>
      <c r="C18" s="226">
        <v>94978.32</v>
      </c>
      <c r="D18" s="161">
        <v>90137</v>
      </c>
      <c r="E18" s="162">
        <v>90137</v>
      </c>
    </row>
    <row r="19" spans="1:5" ht="78.75">
      <c r="A19" s="67" t="s">
        <v>10</v>
      </c>
      <c r="B19" s="65" t="s">
        <v>253</v>
      </c>
      <c r="C19" s="226">
        <v>665.47</v>
      </c>
      <c r="D19" s="161">
        <v>1898.4</v>
      </c>
      <c r="E19" s="162">
        <v>1898.4</v>
      </c>
    </row>
    <row r="20" spans="1:5" ht="68.25" customHeight="1">
      <c r="A20" s="67" t="s">
        <v>11</v>
      </c>
      <c r="B20" s="65" t="s">
        <v>254</v>
      </c>
      <c r="C20" s="226">
        <v>183935.64</v>
      </c>
      <c r="D20" s="161">
        <v>172508.2</v>
      </c>
      <c r="E20" s="162">
        <v>172508.2</v>
      </c>
    </row>
    <row r="21" spans="1:5" ht="69.75" customHeight="1">
      <c r="A21" s="67" t="s">
        <v>12</v>
      </c>
      <c r="B21" s="65" t="s">
        <v>255</v>
      </c>
      <c r="C21" s="226">
        <v>-17661.41</v>
      </c>
      <c r="D21" s="161">
        <v>-22443.599999999999</v>
      </c>
      <c r="E21" s="162">
        <v>-24443.599999999999</v>
      </c>
    </row>
    <row r="22" spans="1:5" s="88" customFormat="1" hidden="1">
      <c r="A22" s="62" t="s">
        <v>13</v>
      </c>
      <c r="B22" s="63" t="s">
        <v>34</v>
      </c>
      <c r="C22" s="208">
        <v>0</v>
      </c>
      <c r="D22" s="159">
        <v>0</v>
      </c>
      <c r="E22" s="160">
        <f>E23</f>
        <v>0</v>
      </c>
    </row>
    <row r="23" spans="1:5" hidden="1">
      <c r="A23" s="66" t="s">
        <v>36</v>
      </c>
      <c r="B23" s="65" t="s">
        <v>35</v>
      </c>
      <c r="C23" s="209">
        <v>0</v>
      </c>
      <c r="D23" s="161">
        <v>0</v>
      </c>
      <c r="E23" s="162">
        <v>0</v>
      </c>
    </row>
    <row r="24" spans="1:5" ht="18" hidden="1" customHeight="1">
      <c r="A24" s="67" t="s">
        <v>36</v>
      </c>
      <c r="B24" s="65" t="s">
        <v>37</v>
      </c>
      <c r="C24" s="209">
        <v>0</v>
      </c>
      <c r="D24" s="161">
        <v>0</v>
      </c>
      <c r="E24" s="162">
        <v>0</v>
      </c>
    </row>
    <row r="25" spans="1:5" s="88" customFormat="1">
      <c r="A25" s="62" t="s">
        <v>14</v>
      </c>
      <c r="B25" s="63" t="s">
        <v>39</v>
      </c>
      <c r="C25" s="208">
        <f>C26+C30</f>
        <v>167000</v>
      </c>
      <c r="D25" s="159" t="e">
        <f>D26+D30</f>
        <v>#REF!</v>
      </c>
      <c r="E25" s="159" t="e">
        <f>E26+E30</f>
        <v>#REF!</v>
      </c>
    </row>
    <row r="26" spans="1:5" s="88" customFormat="1">
      <c r="A26" s="151" t="s">
        <v>38</v>
      </c>
      <c r="B26" s="63" t="s">
        <v>40</v>
      </c>
      <c r="C26" s="208">
        <f>C27</f>
        <v>22000</v>
      </c>
      <c r="D26" s="159">
        <f>D27</f>
        <v>22000</v>
      </c>
      <c r="E26" s="160">
        <f>E27</f>
        <v>22000</v>
      </c>
    </row>
    <row r="27" spans="1:5" s="152" customFormat="1" ht="50.25" customHeight="1">
      <c r="A27" s="66" t="s">
        <v>218</v>
      </c>
      <c r="B27" s="65" t="s">
        <v>219</v>
      </c>
      <c r="C27" s="209">
        <f>C28+C29</f>
        <v>22000</v>
      </c>
      <c r="D27" s="161">
        <f>D29+D28</f>
        <v>22000</v>
      </c>
      <c r="E27" s="162">
        <f>E29+E28</f>
        <v>22000</v>
      </c>
    </row>
    <row r="28" spans="1:5" ht="78.75" customHeight="1">
      <c r="A28" s="66" t="s">
        <v>217</v>
      </c>
      <c r="B28" s="65" t="s">
        <v>215</v>
      </c>
      <c r="C28" s="209">
        <v>21000</v>
      </c>
      <c r="D28" s="161">
        <v>21000</v>
      </c>
      <c r="E28" s="162">
        <v>21000</v>
      </c>
    </row>
    <row r="29" spans="1:5" ht="64.5" customHeight="1">
      <c r="A29" s="66" t="s">
        <v>216</v>
      </c>
      <c r="B29" s="65" t="s">
        <v>214</v>
      </c>
      <c r="C29" s="209">
        <v>1000</v>
      </c>
      <c r="D29" s="161">
        <v>1000</v>
      </c>
      <c r="E29" s="162">
        <v>1000</v>
      </c>
    </row>
    <row r="30" spans="1:5" s="88" customFormat="1" ht="22.5" customHeight="1">
      <c r="A30" s="151" t="s">
        <v>43</v>
      </c>
      <c r="B30" s="63" t="s">
        <v>213</v>
      </c>
      <c r="C30" s="208">
        <f>C31+C33</f>
        <v>145000</v>
      </c>
      <c r="D30" s="159" t="e">
        <f>D31+#REF!</f>
        <v>#REF!</v>
      </c>
      <c r="E30" s="160" t="e">
        <f>E31+#REF!</f>
        <v>#REF!</v>
      </c>
    </row>
    <row r="31" spans="1:5" ht="21.75" customHeight="1">
      <c r="A31" s="66" t="s">
        <v>212</v>
      </c>
      <c r="B31" s="65" t="s">
        <v>256</v>
      </c>
      <c r="C31" s="209">
        <f>C32</f>
        <v>137000</v>
      </c>
      <c r="D31" s="161">
        <v>2000</v>
      </c>
      <c r="E31" s="162">
        <v>2000</v>
      </c>
    </row>
    <row r="32" spans="1:5" ht="47.25">
      <c r="A32" s="66" t="s">
        <v>210</v>
      </c>
      <c r="B32" s="65" t="s">
        <v>211</v>
      </c>
      <c r="C32" s="209">
        <v>137000</v>
      </c>
      <c r="D32" s="161">
        <v>2000</v>
      </c>
      <c r="E32" s="162">
        <v>2000</v>
      </c>
    </row>
    <row r="33" spans="1:5" ht="15" customHeight="1">
      <c r="A33" s="68" t="s">
        <v>208</v>
      </c>
      <c r="B33" s="65" t="s">
        <v>209</v>
      </c>
      <c r="C33" s="209">
        <f t="shared" ref="C33:E33" si="1">C34</f>
        <v>8000</v>
      </c>
      <c r="D33" s="161">
        <f t="shared" si="1"/>
        <v>51000</v>
      </c>
      <c r="E33" s="163">
        <f t="shared" si="1"/>
        <v>52000</v>
      </c>
    </row>
    <row r="34" spans="1:5" ht="46.5" customHeight="1">
      <c r="A34" s="68" t="s">
        <v>206</v>
      </c>
      <c r="B34" s="65" t="s">
        <v>207</v>
      </c>
      <c r="C34" s="209">
        <f>C36+C35</f>
        <v>8000</v>
      </c>
      <c r="D34" s="161">
        <f>D36+D35</f>
        <v>51000</v>
      </c>
      <c r="E34" s="163">
        <f>E36+E35</f>
        <v>52000</v>
      </c>
    </row>
    <row r="35" spans="1:5" ht="63">
      <c r="A35" s="69" t="s">
        <v>205</v>
      </c>
      <c r="B35" s="65" t="s">
        <v>262</v>
      </c>
      <c r="C35" s="209">
        <v>1000</v>
      </c>
      <c r="D35" s="161">
        <v>1000</v>
      </c>
      <c r="E35" s="163">
        <v>1000</v>
      </c>
    </row>
    <row r="36" spans="1:5" ht="63.75" customHeight="1">
      <c r="A36" s="69" t="s">
        <v>204</v>
      </c>
      <c r="B36" s="65" t="s">
        <v>203</v>
      </c>
      <c r="C36" s="209">
        <v>7000</v>
      </c>
      <c r="D36" s="161">
        <v>50000</v>
      </c>
      <c r="E36" s="163">
        <v>51000</v>
      </c>
    </row>
    <row r="37" spans="1:5" ht="31.5" hidden="1">
      <c r="A37" s="70" t="s">
        <v>199</v>
      </c>
      <c r="B37" s="74" t="s">
        <v>200</v>
      </c>
      <c r="C37" s="210"/>
      <c r="D37" s="164"/>
      <c r="E37" s="165"/>
    </row>
    <row r="38" spans="1:5" ht="63" hidden="1">
      <c r="A38" s="68" t="s">
        <v>201</v>
      </c>
      <c r="B38" s="71" t="s">
        <v>202</v>
      </c>
      <c r="C38" s="211"/>
      <c r="D38" s="166"/>
      <c r="E38" s="163"/>
    </row>
    <row r="39" spans="1:5" ht="78.75" hidden="1">
      <c r="A39" s="68" t="s">
        <v>66</v>
      </c>
      <c r="B39" s="71" t="s">
        <v>65</v>
      </c>
      <c r="C39" s="211"/>
      <c r="D39" s="166"/>
      <c r="E39" s="163">
        <v>0</v>
      </c>
    </row>
    <row r="40" spans="1:5" ht="94.5" hidden="1">
      <c r="A40" s="69" t="s">
        <v>57</v>
      </c>
      <c r="B40" s="71" t="s">
        <v>58</v>
      </c>
      <c r="C40" s="211"/>
      <c r="D40" s="166"/>
      <c r="E40" s="163">
        <v>0</v>
      </c>
    </row>
    <row r="41" spans="1:5" ht="94.5" hidden="1">
      <c r="A41" s="72" t="s">
        <v>60</v>
      </c>
      <c r="B41" s="71" t="s">
        <v>59</v>
      </c>
      <c r="C41" s="211"/>
      <c r="D41" s="166"/>
      <c r="E41" s="163">
        <v>0</v>
      </c>
    </row>
    <row r="42" spans="1:5" ht="94.5" hidden="1">
      <c r="A42" s="72" t="s">
        <v>63</v>
      </c>
      <c r="B42" s="71" t="s">
        <v>61</v>
      </c>
      <c r="C42" s="211"/>
      <c r="D42" s="166"/>
      <c r="E42" s="163">
        <v>0</v>
      </c>
    </row>
    <row r="43" spans="1:5" ht="10.5" hidden="1" customHeight="1">
      <c r="A43" s="72" t="s">
        <v>64</v>
      </c>
      <c r="B43" s="71" t="s">
        <v>62</v>
      </c>
      <c r="C43" s="211"/>
      <c r="D43" s="166"/>
      <c r="E43" s="163">
        <v>0</v>
      </c>
    </row>
    <row r="44" spans="1:5">
      <c r="A44" s="73" t="s">
        <v>17</v>
      </c>
      <c r="B44" s="74" t="s">
        <v>68</v>
      </c>
      <c r="C44" s="210">
        <f>C45</f>
        <v>3078300</v>
      </c>
      <c r="D44" s="164" t="e">
        <f>D45</f>
        <v>#REF!</v>
      </c>
      <c r="E44" s="165" t="e">
        <f>E45</f>
        <v>#REF!</v>
      </c>
    </row>
    <row r="45" spans="1:5" ht="47.25">
      <c r="A45" s="70" t="s">
        <v>18</v>
      </c>
      <c r="B45" s="71" t="s">
        <v>69</v>
      </c>
      <c r="C45" s="211">
        <f>C60+C53+C46+C58</f>
        <v>3078300</v>
      </c>
      <c r="D45" s="166" t="e">
        <f>#REF!+D50+D53</f>
        <v>#REF!</v>
      </c>
      <c r="E45" s="163" t="e">
        <f>#REF!+E50+E53</f>
        <v>#REF!</v>
      </c>
    </row>
    <row r="46" spans="1:5" ht="15.75" customHeight="1">
      <c r="A46" s="83" t="s">
        <v>260</v>
      </c>
      <c r="B46" s="74">
        <v>2.02100000000001E+16</v>
      </c>
      <c r="C46" s="210">
        <f>C47</f>
        <v>2423900</v>
      </c>
      <c r="D46" s="166"/>
      <c r="E46" s="163"/>
    </row>
    <row r="47" spans="1:5" ht="15.75" customHeight="1">
      <c r="A47" s="83" t="s">
        <v>20</v>
      </c>
      <c r="B47" s="71">
        <v>2.02150010000001E+16</v>
      </c>
      <c r="C47" s="211">
        <f>C48+C49</f>
        <v>2423900</v>
      </c>
      <c r="D47" s="166"/>
      <c r="E47" s="163"/>
    </row>
    <row r="48" spans="1:5" ht="31.5">
      <c r="A48" s="76" t="s">
        <v>67</v>
      </c>
      <c r="B48" s="71" t="s">
        <v>370</v>
      </c>
      <c r="C48" s="211">
        <v>7500</v>
      </c>
      <c r="D48" s="166">
        <v>0</v>
      </c>
      <c r="E48" s="163">
        <v>0</v>
      </c>
    </row>
    <row r="49" spans="1:6" ht="27.75" customHeight="1">
      <c r="A49" s="77" t="s">
        <v>230</v>
      </c>
      <c r="B49" s="71" t="s">
        <v>370</v>
      </c>
      <c r="C49" s="211">
        <v>2416400</v>
      </c>
      <c r="D49" s="166">
        <v>1421400</v>
      </c>
      <c r="E49" s="163">
        <v>1381300</v>
      </c>
    </row>
    <row r="50" spans="1:6" s="88" customFormat="1" ht="20.25" hidden="1" customHeight="1">
      <c r="A50" s="149" t="s">
        <v>269</v>
      </c>
      <c r="B50" s="150">
        <v>2.02200000000001E+16</v>
      </c>
      <c r="C50" s="210">
        <f>C51</f>
        <v>0</v>
      </c>
      <c r="D50" s="164">
        <f>D51</f>
        <v>509900</v>
      </c>
      <c r="E50" s="165">
        <f>E51</f>
        <v>548900</v>
      </c>
    </row>
    <row r="51" spans="1:6" ht="22.5" hidden="1" customHeight="1">
      <c r="A51" s="75" t="s">
        <v>141</v>
      </c>
      <c r="B51" s="79">
        <v>2.02299990000001E+16</v>
      </c>
      <c r="C51" s="211">
        <f>C52</f>
        <v>0</v>
      </c>
      <c r="D51" s="166">
        <v>509900</v>
      </c>
      <c r="E51" s="163">
        <v>548900</v>
      </c>
    </row>
    <row r="52" spans="1:6" ht="18.75" hidden="1" customHeight="1">
      <c r="A52" s="75" t="s">
        <v>270</v>
      </c>
      <c r="B52" s="79">
        <v>2.02299991000001E+16</v>
      </c>
      <c r="C52" s="166">
        <v>0</v>
      </c>
      <c r="D52" s="166">
        <v>509900</v>
      </c>
      <c r="E52" s="163">
        <v>548900</v>
      </c>
    </row>
    <row r="53" spans="1:6" s="88" customFormat="1" ht="31.5">
      <c r="A53" s="149" t="s">
        <v>261</v>
      </c>
      <c r="B53" s="74" t="s">
        <v>371</v>
      </c>
      <c r="C53" s="210">
        <f>C54+C57</f>
        <v>115800</v>
      </c>
      <c r="D53" s="164">
        <f>D54+D57</f>
        <v>35700</v>
      </c>
      <c r="E53" s="165">
        <f>E54+E57</f>
        <v>35700</v>
      </c>
    </row>
    <row r="54" spans="1:6" ht="47.25">
      <c r="A54" s="81" t="s">
        <v>140</v>
      </c>
      <c r="B54" s="79" t="s">
        <v>372</v>
      </c>
      <c r="C54" s="211">
        <f>C55</f>
        <v>115100</v>
      </c>
      <c r="D54" s="166">
        <f>D55</f>
        <v>35100</v>
      </c>
      <c r="E54" s="163">
        <f>E55</f>
        <v>35100</v>
      </c>
    </row>
    <row r="55" spans="1:6" ht="47.25">
      <c r="A55" s="80" t="s">
        <v>143</v>
      </c>
      <c r="B55" s="79" t="s">
        <v>373</v>
      </c>
      <c r="C55" s="211">
        <v>115100</v>
      </c>
      <c r="D55" s="166">
        <v>35100</v>
      </c>
      <c r="E55" s="163">
        <v>35100</v>
      </c>
    </row>
    <row r="56" spans="1:6" ht="47.25">
      <c r="A56" s="82" t="s">
        <v>166</v>
      </c>
      <c r="B56" s="79" t="s">
        <v>374</v>
      </c>
      <c r="C56" s="211">
        <f>C57</f>
        <v>700</v>
      </c>
      <c r="D56" s="166">
        <v>600</v>
      </c>
      <c r="E56" s="163">
        <v>600</v>
      </c>
    </row>
    <row r="57" spans="1:6" ht="47.25">
      <c r="A57" s="82" t="s">
        <v>168</v>
      </c>
      <c r="B57" s="79" t="s">
        <v>375</v>
      </c>
      <c r="C57" s="211">
        <v>700</v>
      </c>
      <c r="D57" s="166">
        <v>600</v>
      </c>
      <c r="E57" s="163">
        <v>600</v>
      </c>
    </row>
    <row r="58" spans="1:6" ht="16.5" thickBot="1">
      <c r="A58" s="274" t="s">
        <v>270</v>
      </c>
      <c r="B58" s="275" t="s">
        <v>376</v>
      </c>
      <c r="C58" s="210">
        <f>C59</f>
        <v>100000</v>
      </c>
      <c r="D58" s="166"/>
      <c r="E58" s="163"/>
    </row>
    <row r="59" spans="1:6" ht="16.5" thickBot="1">
      <c r="A59" s="276" t="s">
        <v>270</v>
      </c>
      <c r="B59" s="277" t="s">
        <v>376</v>
      </c>
      <c r="C59" s="211">
        <v>100000</v>
      </c>
      <c r="D59" s="166"/>
      <c r="E59" s="163"/>
      <c r="F59" s="272"/>
    </row>
    <row r="60" spans="1:6" s="88" customFormat="1">
      <c r="A60" s="149" t="s">
        <v>23</v>
      </c>
      <c r="B60" s="150" t="s">
        <v>377</v>
      </c>
      <c r="C60" s="210">
        <f>C61</f>
        <v>438600</v>
      </c>
      <c r="D60" s="164">
        <f>D61</f>
        <v>509900</v>
      </c>
      <c r="E60" s="165">
        <f>E61</f>
        <v>548900</v>
      </c>
    </row>
    <row r="61" spans="1:6" ht="31.5">
      <c r="A61" s="75" t="s">
        <v>258</v>
      </c>
      <c r="B61" s="79" t="s">
        <v>378</v>
      </c>
      <c r="C61" s="211">
        <f>C62</f>
        <v>438600</v>
      </c>
      <c r="D61" s="166">
        <v>509900</v>
      </c>
      <c r="E61" s="163">
        <v>548900</v>
      </c>
    </row>
    <row r="62" spans="1:6" ht="31.5">
      <c r="A62" s="75" t="s">
        <v>259</v>
      </c>
      <c r="B62" s="79" t="s">
        <v>379</v>
      </c>
      <c r="C62" s="211">
        <v>438600</v>
      </c>
      <c r="D62" s="166">
        <v>509900</v>
      </c>
      <c r="E62" s="163">
        <v>548900</v>
      </c>
    </row>
    <row r="63" spans="1:6">
      <c r="A63" s="83" t="s">
        <v>24</v>
      </c>
      <c r="B63" s="74"/>
      <c r="C63" s="228">
        <f>C10+C44</f>
        <v>3789218.02</v>
      </c>
      <c r="D63" s="164" t="e">
        <f>D10+D44</f>
        <v>#REF!</v>
      </c>
      <c r="E63" s="164" t="e">
        <f>E10+E44</f>
        <v>#REF!</v>
      </c>
    </row>
    <row r="64" spans="1:6">
      <c r="C64" s="119"/>
    </row>
    <row r="66" spans="1:7">
      <c r="E66" s="84"/>
    </row>
    <row r="67" spans="1:7" ht="37.5">
      <c r="A67" s="85" t="s">
        <v>172</v>
      </c>
      <c r="B67" s="279" t="s">
        <v>173</v>
      </c>
      <c r="C67" s="279"/>
      <c r="D67" s="279"/>
      <c r="E67" s="279"/>
      <c r="G67" s="201"/>
    </row>
  </sheetData>
  <mergeCells count="2">
    <mergeCell ref="A6:E7"/>
    <mergeCell ref="B67:E67"/>
  </mergeCells>
  <pageMargins left="0.70866141732283472" right="0.70866141732283472" top="0.74803149606299213" bottom="0.74803149606299213" header="0.31496062992125984" footer="0.31496062992125984"/>
  <pageSetup paperSize="9" scale="83" fitToHeight="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C28" sqref="C28"/>
    </sheetView>
  </sheetViews>
  <sheetFormatPr defaultRowHeight="18.75"/>
  <cols>
    <col min="1" max="1" width="67.140625" style="251" customWidth="1"/>
    <col min="2" max="2" width="40.140625" style="251" customWidth="1"/>
    <col min="3" max="3" width="28.140625" style="3" customWidth="1"/>
    <col min="4" max="4" width="23" style="3" hidden="1" customWidth="1"/>
    <col min="5" max="5" width="0.28515625" style="3" hidden="1" customWidth="1"/>
    <col min="6" max="6" width="9.140625" hidden="1" customWidth="1"/>
  </cols>
  <sheetData>
    <row r="1" spans="1:6">
      <c r="B1" s="270" t="s">
        <v>366</v>
      </c>
      <c r="C1" s="270"/>
      <c r="D1" s="271"/>
    </row>
    <row r="2" spans="1:6">
      <c r="B2" s="270" t="s">
        <v>393</v>
      </c>
      <c r="C2" s="270"/>
    </row>
    <row r="3" spans="1:6">
      <c r="B3" s="270" t="s">
        <v>364</v>
      </c>
      <c r="C3" s="270"/>
      <c r="E3" s="270"/>
    </row>
    <row r="4" spans="1:6">
      <c r="B4" s="251" t="s">
        <v>365</v>
      </c>
      <c r="C4" s="270"/>
      <c r="D4" s="269" t="s">
        <v>363</v>
      </c>
    </row>
    <row r="6" spans="1:6" ht="47.25" customHeight="1">
      <c r="A6" s="303" t="s">
        <v>362</v>
      </c>
      <c r="B6" s="303"/>
      <c r="C6" s="303"/>
      <c r="D6" s="303"/>
      <c r="E6" s="303"/>
    </row>
    <row r="7" spans="1:6" ht="15.75" customHeight="1">
      <c r="A7" s="303"/>
      <c r="B7" s="303"/>
      <c r="C7" s="303"/>
      <c r="D7" s="303"/>
      <c r="E7" s="303"/>
    </row>
    <row r="8" spans="1:6" ht="15.75" customHeight="1">
      <c r="A8" s="304"/>
      <c r="B8" s="304"/>
      <c r="C8" s="304"/>
      <c r="D8" s="304"/>
      <c r="E8" s="304"/>
    </row>
    <row r="9" spans="1:6" s="267" customFormat="1" ht="35.25" customHeight="1">
      <c r="A9" s="302" t="s">
        <v>361</v>
      </c>
      <c r="B9" s="302" t="s">
        <v>360</v>
      </c>
      <c r="C9" s="301" t="s">
        <v>359</v>
      </c>
      <c r="D9" s="301"/>
      <c r="E9" s="301"/>
    </row>
    <row r="10" spans="1:6" s="267" customFormat="1" ht="35.25" customHeight="1">
      <c r="A10" s="302"/>
      <c r="B10" s="302"/>
      <c r="C10" s="268" t="s">
        <v>358</v>
      </c>
      <c r="D10" s="268" t="s">
        <v>357</v>
      </c>
      <c r="E10" s="268" t="s">
        <v>356</v>
      </c>
    </row>
    <row r="11" spans="1:6" ht="37.5">
      <c r="A11" s="266" t="s">
        <v>355</v>
      </c>
      <c r="B11" s="258" t="s">
        <v>354</v>
      </c>
      <c r="C11" s="257">
        <f>C23</f>
        <v>474303.28999999957</v>
      </c>
      <c r="D11" s="257">
        <f>D23</f>
        <v>0</v>
      </c>
      <c r="E11" s="257">
        <f>E23</f>
        <v>0</v>
      </c>
    </row>
    <row r="12" spans="1:6" ht="37.5">
      <c r="A12" s="266" t="s">
        <v>353</v>
      </c>
      <c r="B12" s="258" t="s">
        <v>352</v>
      </c>
      <c r="C12" s="257"/>
      <c r="D12" s="257"/>
      <c r="E12" s="257"/>
    </row>
    <row r="13" spans="1:6" ht="37.5">
      <c r="A13" s="262" t="s">
        <v>351</v>
      </c>
      <c r="B13" s="258" t="s">
        <v>350</v>
      </c>
      <c r="C13" s="257"/>
      <c r="D13" s="257"/>
      <c r="E13" s="257"/>
    </row>
    <row r="14" spans="1:6" ht="56.25">
      <c r="A14" s="262" t="s">
        <v>349</v>
      </c>
      <c r="B14" s="258" t="s">
        <v>348</v>
      </c>
      <c r="C14" s="257"/>
      <c r="D14" s="257"/>
      <c r="E14" s="257"/>
    </row>
    <row r="15" spans="1:6" ht="37.5">
      <c r="A15" s="262" t="s">
        <v>347</v>
      </c>
      <c r="B15" s="258" t="s">
        <v>346</v>
      </c>
      <c r="C15" s="257"/>
      <c r="D15" s="257"/>
      <c r="E15" s="257"/>
    </row>
    <row r="16" spans="1:6" ht="56.25">
      <c r="A16" s="262" t="s">
        <v>345</v>
      </c>
      <c r="B16" s="258" t="s">
        <v>344</v>
      </c>
      <c r="C16" s="257"/>
      <c r="D16" s="257"/>
      <c r="E16" s="257"/>
      <c r="F16" s="265"/>
    </row>
    <row r="17" spans="1:5" ht="37.5">
      <c r="A17" s="264" t="s">
        <v>343</v>
      </c>
      <c r="B17" s="258" t="s">
        <v>342</v>
      </c>
      <c r="C17" s="263"/>
      <c r="D17" s="263"/>
      <c r="E17" s="263"/>
    </row>
    <row r="18" spans="1:5" ht="56.25">
      <c r="A18" s="262" t="s">
        <v>341</v>
      </c>
      <c r="B18" s="258" t="s">
        <v>340</v>
      </c>
      <c r="C18" s="257"/>
      <c r="D18" s="257"/>
      <c r="E18" s="257"/>
    </row>
    <row r="19" spans="1:5" ht="56.25">
      <c r="A19" s="262" t="s">
        <v>339</v>
      </c>
      <c r="B19" s="258" t="s">
        <v>338</v>
      </c>
      <c r="C19" s="257"/>
      <c r="D19" s="257"/>
      <c r="E19" s="257"/>
    </row>
    <row r="20" spans="1:5" ht="56.25">
      <c r="A20" s="262" t="s">
        <v>337</v>
      </c>
      <c r="B20" s="258" t="s">
        <v>336</v>
      </c>
      <c r="C20" s="257"/>
      <c r="D20" s="257"/>
      <c r="E20" s="257"/>
    </row>
    <row r="21" spans="1:5" ht="56.25">
      <c r="A21" s="262" t="s">
        <v>335</v>
      </c>
      <c r="B21" s="258" t="s">
        <v>334</v>
      </c>
      <c r="C21" s="257"/>
      <c r="D21" s="257"/>
      <c r="E21" s="257"/>
    </row>
    <row r="22" spans="1:5" ht="56.25">
      <c r="A22" s="259" t="s">
        <v>333</v>
      </c>
      <c r="B22" s="258" t="s">
        <v>332</v>
      </c>
      <c r="C22" s="257"/>
      <c r="D22" s="257"/>
      <c r="E22" s="257"/>
    </row>
    <row r="23" spans="1:5" ht="37.5">
      <c r="A23" s="261" t="s">
        <v>331</v>
      </c>
      <c r="B23" s="260" t="s">
        <v>330</v>
      </c>
      <c r="C23" s="257">
        <f>C28+C24</f>
        <v>474303.28999999957</v>
      </c>
      <c r="D23" s="257">
        <f>D28+D24</f>
        <v>0</v>
      </c>
      <c r="E23" s="257">
        <f>E28+E24</f>
        <v>0</v>
      </c>
    </row>
    <row r="24" spans="1:5">
      <c r="A24" s="259" t="s">
        <v>329</v>
      </c>
      <c r="B24" s="258" t="s">
        <v>328</v>
      </c>
      <c r="C24" s="257">
        <f t="shared" ref="C24:E26" si="0">C25</f>
        <v>-3789218.02</v>
      </c>
      <c r="D24" s="257">
        <f t="shared" si="0"/>
        <v>-3138018</v>
      </c>
      <c r="E24" s="257">
        <f t="shared" si="0"/>
        <v>-3158118</v>
      </c>
    </row>
    <row r="25" spans="1:5">
      <c r="A25" s="259" t="s">
        <v>327</v>
      </c>
      <c r="B25" s="258" t="s">
        <v>326</v>
      </c>
      <c r="C25" s="257">
        <f t="shared" si="0"/>
        <v>-3789218.02</v>
      </c>
      <c r="D25" s="257">
        <f t="shared" si="0"/>
        <v>-3138018</v>
      </c>
      <c r="E25" s="257">
        <f t="shared" si="0"/>
        <v>-3158118</v>
      </c>
    </row>
    <row r="26" spans="1:5" ht="37.5">
      <c r="A26" s="259" t="s">
        <v>325</v>
      </c>
      <c r="B26" s="258" t="s">
        <v>324</v>
      </c>
      <c r="C26" s="257">
        <f t="shared" si="0"/>
        <v>-3789218.02</v>
      </c>
      <c r="D26" s="257">
        <f t="shared" si="0"/>
        <v>-3138018</v>
      </c>
      <c r="E26" s="257">
        <f t="shared" si="0"/>
        <v>-3158118</v>
      </c>
    </row>
    <row r="27" spans="1:5" ht="37.5">
      <c r="A27" s="259" t="s">
        <v>323</v>
      </c>
      <c r="B27" s="258" t="s">
        <v>322</v>
      </c>
      <c r="C27" s="257">
        <v>-3789218.02</v>
      </c>
      <c r="D27" s="257">
        <v>-3138018</v>
      </c>
      <c r="E27" s="257">
        <v>-3158118</v>
      </c>
    </row>
    <row r="28" spans="1:5">
      <c r="A28" s="259" t="s">
        <v>321</v>
      </c>
      <c r="B28" s="258" t="s">
        <v>320</v>
      </c>
      <c r="C28" s="257">
        <f t="shared" ref="C28:E30" si="1">C29</f>
        <v>4263521.3099999996</v>
      </c>
      <c r="D28" s="257">
        <f t="shared" si="1"/>
        <v>3138018</v>
      </c>
      <c r="E28" s="257">
        <f t="shared" si="1"/>
        <v>3158118</v>
      </c>
    </row>
    <row r="29" spans="1:5">
      <c r="A29" s="259" t="s">
        <v>319</v>
      </c>
      <c r="B29" s="258" t="s">
        <v>318</v>
      </c>
      <c r="C29" s="257">
        <f t="shared" si="1"/>
        <v>4263521.3099999996</v>
      </c>
      <c r="D29" s="257">
        <f t="shared" si="1"/>
        <v>3138018</v>
      </c>
      <c r="E29" s="257">
        <f t="shared" si="1"/>
        <v>3158118</v>
      </c>
    </row>
    <row r="30" spans="1:5" ht="37.5">
      <c r="A30" s="259" t="s">
        <v>317</v>
      </c>
      <c r="B30" s="258" t="s">
        <v>316</v>
      </c>
      <c r="C30" s="257">
        <f t="shared" si="1"/>
        <v>4263521.3099999996</v>
      </c>
      <c r="D30" s="257">
        <f t="shared" si="1"/>
        <v>3138018</v>
      </c>
      <c r="E30" s="257">
        <f t="shared" si="1"/>
        <v>3158118</v>
      </c>
    </row>
    <row r="31" spans="1:5" ht="37.5">
      <c r="A31" s="259" t="s">
        <v>317</v>
      </c>
      <c r="B31" s="258" t="s">
        <v>316</v>
      </c>
      <c r="C31" s="257">
        <v>4263521.3099999996</v>
      </c>
      <c r="D31" s="257">
        <v>3138018</v>
      </c>
      <c r="E31" s="257">
        <v>3158118</v>
      </c>
    </row>
    <row r="32" spans="1:5">
      <c r="A32" s="256"/>
      <c r="B32" s="255"/>
      <c r="C32" s="254"/>
      <c r="D32" s="253"/>
      <c r="E32" s="253"/>
    </row>
    <row r="33" spans="1:5" ht="78.75" customHeight="1">
      <c r="A33" s="1" t="s">
        <v>172</v>
      </c>
      <c r="B33" s="252"/>
      <c r="C33" s="3" t="s">
        <v>173</v>
      </c>
      <c r="E33" s="3" t="s">
        <v>173</v>
      </c>
    </row>
  </sheetData>
  <mergeCells count="4">
    <mergeCell ref="C9:E9"/>
    <mergeCell ref="A9:A10"/>
    <mergeCell ref="B9:B10"/>
    <mergeCell ref="A6:E8"/>
  </mergeCells>
  <pageMargins left="0.7" right="0.7" top="0.75" bottom="0.75" header="0.3" footer="0.3"/>
  <pageSetup paperSize="9" scale="5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3"/>
  <sheetViews>
    <sheetView zoomScaleSheetLayoutView="100" workbookViewId="0">
      <selection activeCell="A67" sqref="A67"/>
    </sheetView>
  </sheetViews>
  <sheetFormatPr defaultColWidth="9.140625" defaultRowHeight="15.75"/>
  <cols>
    <col min="1" max="1" width="58" style="57" customWidth="1"/>
    <col min="2" max="2" width="28.42578125" style="57" customWidth="1"/>
    <col min="3" max="4" width="16" style="57" customWidth="1"/>
    <col min="5" max="16384" width="9.140625" style="59"/>
  </cols>
  <sheetData>
    <row r="1" spans="1:4">
      <c r="C1" s="58" t="s">
        <v>1</v>
      </c>
    </row>
    <row r="2" spans="1:4">
      <c r="C2" s="58" t="s">
        <v>25</v>
      </c>
    </row>
    <row r="3" spans="1:4">
      <c r="C3" s="58" t="s">
        <v>174</v>
      </c>
    </row>
    <row r="4" spans="1:4">
      <c r="C4" s="58" t="s">
        <v>193</v>
      </c>
    </row>
    <row r="6" spans="1:4" ht="15">
      <c r="A6" s="278" t="s">
        <v>176</v>
      </c>
      <c r="B6" s="278"/>
      <c r="C6" s="278"/>
      <c r="D6" s="278"/>
    </row>
    <row r="7" spans="1:4" ht="15.75" customHeight="1">
      <c r="A7" s="278"/>
      <c r="B7" s="278"/>
      <c r="C7" s="278"/>
      <c r="D7" s="278"/>
    </row>
    <row r="8" spans="1:4">
      <c r="C8" s="60"/>
      <c r="D8" s="60" t="s">
        <v>136</v>
      </c>
    </row>
    <row r="9" spans="1:4" ht="47.25" customHeight="1">
      <c r="A9" s="282" t="s">
        <v>2</v>
      </c>
      <c r="B9" s="282" t="s">
        <v>0</v>
      </c>
      <c r="C9" s="280" t="s">
        <v>3</v>
      </c>
      <c r="D9" s="281"/>
    </row>
    <row r="10" spans="1:4">
      <c r="A10" s="283"/>
      <c r="B10" s="283"/>
      <c r="C10" s="143" t="s">
        <v>170</v>
      </c>
      <c r="D10" s="143" t="s">
        <v>220</v>
      </c>
    </row>
    <row r="11" spans="1:4">
      <c r="A11" s="62" t="s">
        <v>4</v>
      </c>
      <c r="B11" s="63" t="s">
        <v>26</v>
      </c>
      <c r="C11" s="122">
        <f>C12+C15+C21+C27+C30</f>
        <v>403800</v>
      </c>
      <c r="D11" s="122">
        <f>D12+D15+D21+D27+D30</f>
        <v>383000</v>
      </c>
    </row>
    <row r="12" spans="1:4">
      <c r="A12" s="64" t="s">
        <v>5</v>
      </c>
      <c r="B12" s="65" t="s">
        <v>27</v>
      </c>
      <c r="C12" s="123">
        <f>C13</f>
        <v>140000</v>
      </c>
      <c r="D12" s="123">
        <f>D13</f>
        <v>145000</v>
      </c>
    </row>
    <row r="13" spans="1:4">
      <c r="A13" s="66" t="s">
        <v>6</v>
      </c>
      <c r="B13" s="65" t="s">
        <v>28</v>
      </c>
      <c r="C13" s="123">
        <f>C14</f>
        <v>140000</v>
      </c>
      <c r="D13" s="123">
        <f>D14</f>
        <v>145000</v>
      </c>
    </row>
    <row r="14" spans="1:4" ht="97.5">
      <c r="A14" s="67" t="s">
        <v>175</v>
      </c>
      <c r="B14" s="65" t="s">
        <v>29</v>
      </c>
      <c r="C14" s="124">
        <v>140000</v>
      </c>
      <c r="D14" s="124">
        <v>145000</v>
      </c>
    </row>
    <row r="15" spans="1:4" s="88" customFormat="1" ht="47.25">
      <c r="A15" s="62" t="s">
        <v>7</v>
      </c>
      <c r="B15" s="63" t="s">
        <v>75</v>
      </c>
      <c r="C15" s="122">
        <f>C16</f>
        <v>150800</v>
      </c>
      <c r="D15" s="122">
        <f>D16</f>
        <v>125000</v>
      </c>
    </row>
    <row r="16" spans="1:4" ht="31.5">
      <c r="A16" s="66" t="s">
        <v>8</v>
      </c>
      <c r="B16" s="65" t="s">
        <v>76</v>
      </c>
      <c r="C16" s="123">
        <f>C17+C18+C19+C20</f>
        <v>150800</v>
      </c>
      <c r="D16" s="123">
        <f>D17+D18+D19+D20</f>
        <v>125000</v>
      </c>
    </row>
    <row r="17" spans="1:4" ht="47.25">
      <c r="A17" s="67" t="s">
        <v>9</v>
      </c>
      <c r="B17" s="65" t="s">
        <v>30</v>
      </c>
      <c r="C17" s="123">
        <v>55100</v>
      </c>
      <c r="D17" s="123">
        <v>45700</v>
      </c>
    </row>
    <row r="18" spans="1:4" ht="78.75">
      <c r="A18" s="67" t="s">
        <v>10</v>
      </c>
      <c r="B18" s="65" t="s">
        <v>31</v>
      </c>
      <c r="C18" s="123">
        <v>1300</v>
      </c>
      <c r="D18" s="123">
        <v>1000</v>
      </c>
    </row>
    <row r="19" spans="1:4" ht="78.75">
      <c r="A19" s="67" t="s">
        <v>11</v>
      </c>
      <c r="B19" s="65" t="s">
        <v>32</v>
      </c>
      <c r="C19" s="123">
        <v>89200</v>
      </c>
      <c r="D19" s="123">
        <v>74000</v>
      </c>
    </row>
    <row r="20" spans="1:4" ht="78.75">
      <c r="A20" s="67" t="s">
        <v>12</v>
      </c>
      <c r="B20" s="65" t="s">
        <v>33</v>
      </c>
      <c r="C20" s="123">
        <v>5200</v>
      </c>
      <c r="D20" s="123">
        <v>4300</v>
      </c>
    </row>
    <row r="21" spans="1:4" s="88" customFormat="1">
      <c r="A21" s="62" t="s">
        <v>14</v>
      </c>
      <c r="B21" s="63" t="s">
        <v>39</v>
      </c>
      <c r="C21" s="122">
        <f>C22+C24</f>
        <v>24000</v>
      </c>
      <c r="D21" s="122">
        <f>C22+C24</f>
        <v>24000</v>
      </c>
    </row>
    <row r="22" spans="1:4">
      <c r="A22" s="66" t="s">
        <v>38</v>
      </c>
      <c r="B22" s="65" t="s">
        <v>40</v>
      </c>
      <c r="C22" s="123">
        <v>20000</v>
      </c>
      <c r="D22" s="123">
        <v>20000</v>
      </c>
    </row>
    <row r="23" spans="1:4" ht="47.25">
      <c r="A23" s="66" t="s">
        <v>41</v>
      </c>
      <c r="B23" s="65" t="s">
        <v>42</v>
      </c>
      <c r="C23" s="124">
        <v>20000</v>
      </c>
      <c r="D23" s="124">
        <v>20000</v>
      </c>
    </row>
    <row r="24" spans="1:4">
      <c r="A24" s="68" t="s">
        <v>43</v>
      </c>
      <c r="B24" s="65" t="s">
        <v>44</v>
      </c>
      <c r="C24" s="125">
        <v>4000</v>
      </c>
      <c r="D24" s="125">
        <v>4000</v>
      </c>
    </row>
    <row r="25" spans="1:4" ht="94.5">
      <c r="A25" s="69" t="s">
        <v>46</v>
      </c>
      <c r="B25" s="65" t="s">
        <v>45</v>
      </c>
      <c r="C25" s="126">
        <v>1000</v>
      </c>
      <c r="D25" s="126">
        <v>1000</v>
      </c>
    </row>
    <row r="26" spans="1:4" ht="94.5">
      <c r="A26" s="69" t="s">
        <v>47</v>
      </c>
      <c r="B26" s="65" t="s">
        <v>48</v>
      </c>
      <c r="C26" s="126">
        <v>3000</v>
      </c>
      <c r="D26" s="126">
        <v>3000</v>
      </c>
    </row>
    <row r="27" spans="1:4" ht="47.25" hidden="1">
      <c r="A27" s="70" t="s">
        <v>49</v>
      </c>
      <c r="B27" s="65" t="s">
        <v>50</v>
      </c>
      <c r="C27" s="126">
        <v>0</v>
      </c>
      <c r="D27" s="126">
        <f>D28</f>
        <v>0</v>
      </c>
    </row>
    <row r="28" spans="1:4" hidden="1">
      <c r="A28" s="68" t="s">
        <v>51</v>
      </c>
      <c r="B28" s="65" t="s">
        <v>52</v>
      </c>
      <c r="C28" s="126">
        <v>0</v>
      </c>
      <c r="D28" s="126">
        <v>0</v>
      </c>
    </row>
    <row r="29" spans="1:4" ht="47.25" hidden="1">
      <c r="A29" s="69" t="s">
        <v>53</v>
      </c>
      <c r="B29" s="65" t="s">
        <v>54</v>
      </c>
      <c r="C29" s="126">
        <v>0</v>
      </c>
      <c r="D29" s="126">
        <v>0</v>
      </c>
    </row>
    <row r="30" spans="1:4" s="88" customFormat="1" ht="47.25">
      <c r="A30" s="83" t="s">
        <v>15</v>
      </c>
      <c r="B30" s="74" t="s">
        <v>55</v>
      </c>
      <c r="C30" s="127">
        <f>C31+C33</f>
        <v>89000</v>
      </c>
      <c r="D30" s="127">
        <f>D31+D33</f>
        <v>89000</v>
      </c>
    </row>
    <row r="31" spans="1:4" ht="110.25">
      <c r="A31" s="68" t="s">
        <v>16</v>
      </c>
      <c r="B31" s="71" t="s">
        <v>56</v>
      </c>
      <c r="C31" s="125">
        <f>C32</f>
        <v>44500</v>
      </c>
      <c r="D31" s="125">
        <f>D32</f>
        <v>44500</v>
      </c>
    </row>
    <row r="32" spans="1:4" ht="78.75">
      <c r="A32" s="68" t="s">
        <v>66</v>
      </c>
      <c r="B32" s="71" t="s">
        <v>65</v>
      </c>
      <c r="C32" s="125">
        <v>44500</v>
      </c>
      <c r="D32" s="125">
        <v>44500</v>
      </c>
    </row>
    <row r="33" spans="1:4" ht="94.5">
      <c r="A33" s="69" t="s">
        <v>57</v>
      </c>
      <c r="B33" s="71" t="s">
        <v>58</v>
      </c>
      <c r="C33" s="126">
        <v>44500</v>
      </c>
      <c r="D33" s="126">
        <v>44500</v>
      </c>
    </row>
    <row r="34" spans="1:4" ht="94.5" hidden="1">
      <c r="A34" s="72" t="s">
        <v>60</v>
      </c>
      <c r="B34" s="71" t="s">
        <v>59</v>
      </c>
      <c r="C34" s="125">
        <v>0</v>
      </c>
      <c r="D34" s="125">
        <f>D35</f>
        <v>0</v>
      </c>
    </row>
    <row r="35" spans="1:4" ht="94.5" hidden="1">
      <c r="A35" s="72" t="s">
        <v>63</v>
      </c>
      <c r="B35" s="71" t="s">
        <v>61</v>
      </c>
      <c r="C35" s="125">
        <v>0</v>
      </c>
      <c r="D35" s="125">
        <v>0</v>
      </c>
    </row>
    <row r="36" spans="1:4" ht="94.5" hidden="1">
      <c r="A36" s="72" t="s">
        <v>64</v>
      </c>
      <c r="B36" s="71" t="s">
        <v>62</v>
      </c>
      <c r="C36" s="126">
        <v>0</v>
      </c>
      <c r="D36" s="126">
        <v>0</v>
      </c>
    </row>
    <row r="37" spans="1:4">
      <c r="A37" s="73" t="s">
        <v>17</v>
      </c>
      <c r="B37" s="74" t="s">
        <v>68</v>
      </c>
      <c r="C37" s="127">
        <f>C38</f>
        <v>2232900</v>
      </c>
      <c r="D37" s="127">
        <f>D38</f>
        <v>2289400</v>
      </c>
    </row>
    <row r="38" spans="1:4" ht="47.25">
      <c r="A38" s="70" t="s">
        <v>18</v>
      </c>
      <c r="B38" s="71" t="s">
        <v>69</v>
      </c>
      <c r="C38" s="125">
        <f>C39+C42+C45+C48</f>
        <v>2232900</v>
      </c>
      <c r="D38" s="125">
        <f>D39+D42+D45</f>
        <v>2289400</v>
      </c>
    </row>
    <row r="39" spans="1:4" ht="31.5">
      <c r="A39" s="75" t="s">
        <v>19</v>
      </c>
      <c r="B39" s="71" t="s">
        <v>70</v>
      </c>
      <c r="C39" s="125">
        <f>C40</f>
        <v>819000</v>
      </c>
      <c r="D39" s="125">
        <v>799500</v>
      </c>
    </row>
    <row r="40" spans="1:4" ht="31.5">
      <c r="A40" s="76" t="s">
        <v>20</v>
      </c>
      <c r="B40" s="71" t="s">
        <v>71</v>
      </c>
      <c r="C40" s="125">
        <v>819000</v>
      </c>
      <c r="D40" s="125">
        <v>799500</v>
      </c>
    </row>
    <row r="41" spans="1:4" ht="31.5">
      <c r="A41" s="77" t="s">
        <v>67</v>
      </c>
      <c r="B41" s="71" t="s">
        <v>73</v>
      </c>
      <c r="C41" s="125">
        <v>819000</v>
      </c>
      <c r="D41" s="125">
        <v>799500</v>
      </c>
    </row>
    <row r="42" spans="1:4" ht="47.25">
      <c r="A42" s="75" t="s">
        <v>21</v>
      </c>
      <c r="B42" s="71" t="s">
        <v>74</v>
      </c>
      <c r="C42" s="125">
        <v>1373500</v>
      </c>
      <c r="D42" s="125">
        <f>D43</f>
        <v>1449400</v>
      </c>
    </row>
    <row r="43" spans="1:4">
      <c r="A43" s="78" t="s">
        <v>141</v>
      </c>
      <c r="B43" s="79" t="s">
        <v>142</v>
      </c>
      <c r="C43" s="125">
        <v>1373500</v>
      </c>
      <c r="D43" s="125">
        <v>1449400</v>
      </c>
    </row>
    <row r="44" spans="1:4">
      <c r="A44" s="80" t="s">
        <v>138</v>
      </c>
      <c r="B44" s="79" t="s">
        <v>137</v>
      </c>
      <c r="C44" s="125">
        <v>1373500</v>
      </c>
      <c r="D44" s="125">
        <v>1449400</v>
      </c>
    </row>
    <row r="45" spans="1:4" ht="31.5">
      <c r="A45" s="75" t="s">
        <v>22</v>
      </c>
      <c r="B45" s="71" t="s">
        <v>72</v>
      </c>
      <c r="C45" s="125">
        <f>C46+C47</f>
        <v>40400</v>
      </c>
      <c r="D45" s="125">
        <f>D46+D47</f>
        <v>40500</v>
      </c>
    </row>
    <row r="46" spans="1:4" ht="47.25">
      <c r="A46" s="80" t="s">
        <v>143</v>
      </c>
      <c r="B46" s="71" t="s">
        <v>139</v>
      </c>
      <c r="C46" s="125">
        <v>39700</v>
      </c>
      <c r="D46" s="125">
        <v>39800</v>
      </c>
    </row>
    <row r="47" spans="1:4" ht="47.25">
      <c r="A47" s="82" t="s">
        <v>166</v>
      </c>
      <c r="B47" s="79" t="s">
        <v>167</v>
      </c>
      <c r="C47" s="125">
        <v>700</v>
      </c>
      <c r="D47" s="125">
        <v>700</v>
      </c>
    </row>
    <row r="48" spans="1:4" hidden="1">
      <c r="A48" s="82"/>
      <c r="B48" s="79" t="s">
        <v>169</v>
      </c>
      <c r="C48" s="125"/>
      <c r="D48" s="125"/>
    </row>
    <row r="49" spans="1:5">
      <c r="A49" s="83" t="s">
        <v>24</v>
      </c>
      <c r="B49" s="74"/>
      <c r="C49" s="127">
        <f>C11+C37</f>
        <v>2636700</v>
      </c>
      <c r="D49" s="127">
        <f>D11+D37</f>
        <v>2672400</v>
      </c>
    </row>
    <row r="50" spans="1:5">
      <c r="C50" s="119"/>
      <c r="D50" s="119"/>
    </row>
    <row r="52" spans="1:5">
      <c r="C52" s="84"/>
      <c r="D52" s="84"/>
    </row>
    <row r="53" spans="1:5" ht="18.75">
      <c r="A53" s="87" t="s">
        <v>172</v>
      </c>
      <c r="B53" s="87"/>
      <c r="C53" s="87"/>
      <c r="D53" s="87" t="s">
        <v>177</v>
      </c>
      <c r="E53" s="86"/>
    </row>
  </sheetData>
  <mergeCells count="4">
    <mergeCell ref="A6:D7"/>
    <mergeCell ref="C9:D9"/>
    <mergeCell ref="A9:A10"/>
    <mergeCell ref="B9:B10"/>
  </mergeCells>
  <phoneticPr fontId="11" type="noConversion"/>
  <pageMargins left="0.7" right="0.7" top="0.75" bottom="0.75" header="0.3" footer="0.3"/>
  <pageSetup paperSize="9" scale="6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8"/>
  <sheetViews>
    <sheetView topLeftCell="A19" workbookViewId="0">
      <selection activeCell="C37" sqref="C37"/>
    </sheetView>
  </sheetViews>
  <sheetFormatPr defaultRowHeight="15.75"/>
  <cols>
    <col min="1" max="1" width="57.5703125" style="203" customWidth="1"/>
    <col min="2" max="2" width="22.7109375" style="203" customWidth="1"/>
    <col min="3" max="3" width="22.28515625" style="203" customWidth="1"/>
    <col min="4" max="4" width="0.140625" style="203" customWidth="1"/>
    <col min="5" max="5" width="18.85546875" style="6" hidden="1" customWidth="1"/>
  </cols>
  <sheetData>
    <row r="1" spans="1:5">
      <c r="A1" s="286" t="s">
        <v>307</v>
      </c>
      <c r="B1" s="287"/>
      <c r="C1" s="287"/>
      <c r="D1" s="5"/>
    </row>
    <row r="2" spans="1:5">
      <c r="A2" s="286" t="s">
        <v>381</v>
      </c>
      <c r="B2" s="287"/>
      <c r="C2" s="287"/>
      <c r="D2" s="5"/>
    </row>
    <row r="3" spans="1:5">
      <c r="A3" s="286" t="s">
        <v>248</v>
      </c>
      <c r="B3" s="287"/>
      <c r="C3" s="287"/>
      <c r="D3" s="5"/>
    </row>
    <row r="4" spans="1:5">
      <c r="A4" s="286" t="s">
        <v>265</v>
      </c>
      <c r="B4" s="287"/>
      <c r="C4" s="287"/>
      <c r="D4" s="5"/>
    </row>
    <row r="6" spans="1:5">
      <c r="A6" s="284" t="s">
        <v>77</v>
      </c>
      <c r="B6" s="285"/>
      <c r="C6" s="285"/>
      <c r="D6" s="285"/>
      <c r="E6" s="285"/>
    </row>
    <row r="7" spans="1:5" ht="32.25" customHeight="1">
      <c r="A7" s="284" t="s">
        <v>266</v>
      </c>
      <c r="B7" s="284"/>
      <c r="C7" s="284"/>
      <c r="D7" s="284"/>
      <c r="E7" s="284"/>
    </row>
    <row r="8" spans="1:5">
      <c r="A8" s="202"/>
    </row>
    <row r="9" spans="1:5">
      <c r="A9" s="8" t="s">
        <v>78</v>
      </c>
      <c r="B9" s="8" t="s">
        <v>78</v>
      </c>
      <c r="C9" s="47" t="s">
        <v>136</v>
      </c>
      <c r="D9" s="8"/>
      <c r="E9" s="8" t="s">
        <v>152</v>
      </c>
    </row>
    <row r="10" spans="1:5" ht="15">
      <c r="A10" s="147" t="s">
        <v>79</v>
      </c>
      <c r="B10" s="147" t="s">
        <v>80</v>
      </c>
      <c r="C10" s="147" t="s">
        <v>231</v>
      </c>
      <c r="D10" s="168"/>
      <c r="E10" s="168" t="s">
        <v>241</v>
      </c>
    </row>
    <row r="11" spans="1:5" ht="15">
      <c r="A11" s="145" t="s">
        <v>81</v>
      </c>
      <c r="B11" s="213" t="s">
        <v>82</v>
      </c>
      <c r="C11" s="229">
        <f>C12+C13+C14+C16+C17</f>
        <v>2162173.9299999997</v>
      </c>
      <c r="D11" s="196">
        <f>D17+D16+D14+D13+D12</f>
        <v>1670640</v>
      </c>
      <c r="E11" s="197">
        <f>SUM(E12:E17)</f>
        <v>1609030</v>
      </c>
    </row>
    <row r="12" spans="1:5" ht="30">
      <c r="A12" s="146" t="s">
        <v>83</v>
      </c>
      <c r="B12" s="214" t="s">
        <v>84</v>
      </c>
      <c r="C12" s="215">
        <v>420542.81</v>
      </c>
      <c r="D12" s="193">
        <v>358140</v>
      </c>
      <c r="E12" s="198">
        <v>295330</v>
      </c>
    </row>
    <row r="13" spans="1:5" ht="45">
      <c r="A13" s="146" t="s">
        <v>85</v>
      </c>
      <c r="B13" s="214" t="s">
        <v>86</v>
      </c>
      <c r="C13" s="215">
        <v>1190567.8799999999</v>
      </c>
      <c r="D13" s="193">
        <v>1218200</v>
      </c>
      <c r="E13" s="198">
        <v>1219400</v>
      </c>
    </row>
    <row r="14" spans="1:5" ht="45">
      <c r="A14" s="146" t="s">
        <v>87</v>
      </c>
      <c r="B14" s="214" t="s">
        <v>88</v>
      </c>
      <c r="C14" s="230">
        <v>547363.24</v>
      </c>
      <c r="D14" s="193">
        <v>90700</v>
      </c>
      <c r="E14" s="198">
        <v>90700</v>
      </c>
    </row>
    <row r="15" spans="1:5" ht="60" hidden="1">
      <c r="A15" s="146" t="s">
        <v>188</v>
      </c>
      <c r="B15" s="216" t="s">
        <v>189</v>
      </c>
      <c r="C15" s="217">
        <v>0</v>
      </c>
      <c r="D15" s="193" t="s">
        <v>234</v>
      </c>
      <c r="E15" s="193" t="s">
        <v>234</v>
      </c>
    </row>
    <row r="16" spans="1:5" ht="15">
      <c r="A16" s="146" t="s">
        <v>89</v>
      </c>
      <c r="B16" s="214" t="s">
        <v>90</v>
      </c>
      <c r="C16" s="215">
        <v>3000</v>
      </c>
      <c r="D16" s="193">
        <v>3000</v>
      </c>
      <c r="E16" s="198">
        <v>3000</v>
      </c>
    </row>
    <row r="17" spans="1:5" ht="15">
      <c r="A17" s="148" t="s">
        <v>197</v>
      </c>
      <c r="B17" s="216" t="s">
        <v>194</v>
      </c>
      <c r="C17" s="217">
        <v>700</v>
      </c>
      <c r="D17" s="193">
        <v>600</v>
      </c>
      <c r="E17" s="198">
        <v>600</v>
      </c>
    </row>
    <row r="18" spans="1:5" ht="15">
      <c r="A18" s="145" t="s">
        <v>150</v>
      </c>
      <c r="B18" s="218" t="s">
        <v>151</v>
      </c>
      <c r="C18" s="219">
        <f>C19</f>
        <v>115100</v>
      </c>
      <c r="D18" s="199">
        <v>35100</v>
      </c>
      <c r="E18" s="200">
        <f>E19</f>
        <v>35100</v>
      </c>
    </row>
    <row r="19" spans="1:5" ht="18" customHeight="1">
      <c r="A19" s="146" t="s">
        <v>149</v>
      </c>
      <c r="B19" s="216" t="s">
        <v>148</v>
      </c>
      <c r="C19" s="217">
        <v>115100</v>
      </c>
      <c r="D19" s="193" t="s">
        <v>233</v>
      </c>
      <c r="E19" s="198">
        <v>35100</v>
      </c>
    </row>
    <row r="20" spans="1:5" ht="28.5">
      <c r="A20" s="145" t="s">
        <v>91</v>
      </c>
      <c r="B20" s="213" t="s">
        <v>92</v>
      </c>
      <c r="C20" s="219">
        <f>C21+C22</f>
        <v>29000</v>
      </c>
      <c r="D20" s="199">
        <v>30000</v>
      </c>
      <c r="E20" s="200">
        <v>30000</v>
      </c>
    </row>
    <row r="21" spans="1:5" ht="30">
      <c r="A21" s="146" t="s">
        <v>93</v>
      </c>
      <c r="B21" s="214" t="s">
        <v>94</v>
      </c>
      <c r="C21" s="215">
        <v>18000</v>
      </c>
      <c r="D21" s="193">
        <v>10000</v>
      </c>
      <c r="E21" s="198">
        <v>10000</v>
      </c>
    </row>
    <row r="22" spans="1:5" ht="15">
      <c r="A22" s="146" t="s">
        <v>95</v>
      </c>
      <c r="B22" s="214" t="s">
        <v>96</v>
      </c>
      <c r="C22" s="215">
        <v>11000</v>
      </c>
      <c r="D22" s="193">
        <v>20000</v>
      </c>
      <c r="E22" s="198">
        <v>20000</v>
      </c>
    </row>
    <row r="23" spans="1:5" ht="15">
      <c r="A23" s="145" t="s">
        <v>97</v>
      </c>
      <c r="B23" s="213" t="s">
        <v>98</v>
      </c>
      <c r="C23" s="219">
        <f>C24+C25</f>
        <v>694952.92</v>
      </c>
      <c r="D23" s="199">
        <f>D24</f>
        <v>350000</v>
      </c>
      <c r="E23" s="200">
        <f>E24</f>
        <v>350000</v>
      </c>
    </row>
    <row r="24" spans="1:5" ht="15">
      <c r="A24" s="146" t="s">
        <v>99</v>
      </c>
      <c r="B24" s="214" t="s">
        <v>100</v>
      </c>
      <c r="C24" s="215">
        <v>649029.92000000004</v>
      </c>
      <c r="D24" s="193">
        <v>350000</v>
      </c>
      <c r="E24" s="198">
        <v>350000</v>
      </c>
    </row>
    <row r="25" spans="1:5" ht="30">
      <c r="A25" s="146" t="s">
        <v>367</v>
      </c>
      <c r="B25" s="216" t="s">
        <v>100</v>
      </c>
      <c r="C25" s="215">
        <v>45923</v>
      </c>
      <c r="D25" s="193"/>
      <c r="E25" s="198"/>
    </row>
    <row r="26" spans="1:5" ht="15">
      <c r="A26" s="145" t="s">
        <v>101</v>
      </c>
      <c r="B26" s="213" t="s">
        <v>102</v>
      </c>
      <c r="C26" s="219">
        <f>C27+C28</f>
        <v>731398</v>
      </c>
      <c r="D26" s="199">
        <f>D27</f>
        <v>67400</v>
      </c>
      <c r="E26" s="200">
        <f>E27</f>
        <v>65400</v>
      </c>
    </row>
    <row r="27" spans="1:5" ht="15">
      <c r="A27" s="146" t="s">
        <v>110</v>
      </c>
      <c r="B27" s="216" t="s">
        <v>111</v>
      </c>
      <c r="C27" s="215">
        <v>675280</v>
      </c>
      <c r="D27" s="193">
        <v>67400</v>
      </c>
      <c r="E27" s="198">
        <v>65400</v>
      </c>
    </row>
    <row r="28" spans="1:5" ht="30">
      <c r="A28" s="146" t="s">
        <v>367</v>
      </c>
      <c r="B28" s="216" t="s">
        <v>111</v>
      </c>
      <c r="C28" s="215">
        <v>56118</v>
      </c>
      <c r="D28" s="193"/>
      <c r="E28" s="198"/>
    </row>
    <row r="29" spans="1:5" ht="15">
      <c r="A29" s="145" t="s">
        <v>242</v>
      </c>
      <c r="B29" s="305" t="s">
        <v>245</v>
      </c>
      <c r="C29" s="219">
        <f>C30</f>
        <v>7000</v>
      </c>
      <c r="D29" s="199">
        <f>D30</f>
        <v>1000</v>
      </c>
      <c r="E29" s="200">
        <f>E30</f>
        <v>1000</v>
      </c>
    </row>
    <row r="30" spans="1:5" ht="18" customHeight="1">
      <c r="A30" s="167" t="s">
        <v>243</v>
      </c>
      <c r="B30" s="220" t="s">
        <v>245</v>
      </c>
      <c r="C30" s="215">
        <v>7000</v>
      </c>
      <c r="D30" s="193">
        <v>1000</v>
      </c>
      <c r="E30" s="198">
        <v>1000</v>
      </c>
    </row>
    <row r="31" spans="1:5" ht="15">
      <c r="A31" s="145" t="s">
        <v>105</v>
      </c>
      <c r="B31" s="213" t="s">
        <v>106</v>
      </c>
      <c r="C31" s="219">
        <f>C32+C33</f>
        <v>423896.46</v>
      </c>
      <c r="D31" s="199">
        <f>D32+D33</f>
        <v>246180</v>
      </c>
      <c r="E31" s="200">
        <f>E32+E33</f>
        <v>252650</v>
      </c>
    </row>
    <row r="32" spans="1:5" ht="15">
      <c r="A32" s="146" t="s">
        <v>107</v>
      </c>
      <c r="B32" s="214" t="s">
        <v>108</v>
      </c>
      <c r="C32" s="215">
        <v>270224.32</v>
      </c>
      <c r="D32" s="193">
        <v>166000</v>
      </c>
      <c r="E32" s="198">
        <v>172450</v>
      </c>
    </row>
    <row r="33" spans="1:5" ht="15">
      <c r="A33" s="146" t="s">
        <v>164</v>
      </c>
      <c r="B33" s="216" t="s">
        <v>108</v>
      </c>
      <c r="C33" s="215">
        <v>153672.14000000001</v>
      </c>
      <c r="D33" s="193">
        <v>80180</v>
      </c>
      <c r="E33" s="198">
        <v>80200</v>
      </c>
    </row>
    <row r="34" spans="1:5" ht="15">
      <c r="A34" s="145" t="s">
        <v>179</v>
      </c>
      <c r="B34" s="213">
        <v>1001</v>
      </c>
      <c r="C34" s="219">
        <f>C35</f>
        <v>100000</v>
      </c>
      <c r="D34" s="199">
        <f>D35</f>
        <v>45000</v>
      </c>
      <c r="E34" s="200">
        <f>E35</f>
        <v>45000</v>
      </c>
    </row>
    <row r="35" spans="1:5" ht="15">
      <c r="A35" s="146" t="s">
        <v>180</v>
      </c>
      <c r="B35" s="214">
        <v>1001</v>
      </c>
      <c r="C35" s="215">
        <v>100000</v>
      </c>
      <c r="D35" s="193">
        <v>45000</v>
      </c>
      <c r="E35" s="198">
        <v>45000</v>
      </c>
    </row>
    <row r="36" spans="1:5" ht="15">
      <c r="A36" s="145" t="s">
        <v>109</v>
      </c>
      <c r="B36" s="213"/>
      <c r="C36" s="221">
        <f>C11+C18+C20+C23+C26+C31+C34+C29</f>
        <v>4263521.3099999996</v>
      </c>
      <c r="D36" s="194" t="e">
        <f>D11+D18+D20+D23+D26+D31+D34+#REF!</f>
        <v>#REF!</v>
      </c>
      <c r="E36" s="195" t="e">
        <f>E11+E18+E20+E23+E26+E31+E34+#REF!</f>
        <v>#REF!</v>
      </c>
    </row>
    <row r="37" spans="1:5">
      <c r="E37" s="120"/>
    </row>
    <row r="38" spans="1:5" ht="18.75">
      <c r="A38" s="1" t="s">
        <v>172</v>
      </c>
      <c r="C38" s="231" t="s">
        <v>173</v>
      </c>
      <c r="E38" s="3" t="s">
        <v>177</v>
      </c>
    </row>
  </sheetData>
  <mergeCells count="6">
    <mergeCell ref="A6:E6"/>
    <mergeCell ref="A7:E7"/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7"/>
  <sheetViews>
    <sheetView zoomScale="75" zoomScaleNormal="75" workbookViewId="0">
      <selection activeCell="A38" sqref="A36:A38"/>
    </sheetView>
  </sheetViews>
  <sheetFormatPr defaultRowHeight="15.75"/>
  <cols>
    <col min="1" max="1" width="65.140625" style="4" customWidth="1"/>
    <col min="2" max="2" width="21.5703125" style="4" customWidth="1"/>
    <col min="3" max="4" width="21.5703125" style="6" customWidth="1"/>
  </cols>
  <sheetData>
    <row r="1" spans="1:4">
      <c r="C1" s="5" t="s">
        <v>154</v>
      </c>
    </row>
    <row r="2" spans="1:4">
      <c r="C2" s="5" t="s">
        <v>25</v>
      </c>
    </row>
    <row r="3" spans="1:4">
      <c r="C3" s="5" t="s">
        <v>174</v>
      </c>
    </row>
    <row r="4" spans="1:4">
      <c r="C4" s="5" t="s">
        <v>193</v>
      </c>
    </row>
    <row r="6" spans="1:4">
      <c r="A6" s="284" t="s">
        <v>77</v>
      </c>
      <c r="B6" s="285"/>
      <c r="C6" s="285"/>
      <c r="D6"/>
    </row>
    <row r="7" spans="1:4" ht="32.25" customHeight="1">
      <c r="A7" s="284" t="s">
        <v>223</v>
      </c>
      <c r="B7" s="284"/>
      <c r="C7" s="284"/>
      <c r="D7"/>
    </row>
    <row r="8" spans="1:4">
      <c r="A8" s="7"/>
    </row>
    <row r="9" spans="1:4">
      <c r="A9" s="8" t="s">
        <v>78</v>
      </c>
      <c r="B9" s="8" t="s">
        <v>78</v>
      </c>
      <c r="C9" s="8"/>
      <c r="D9" s="8" t="s">
        <v>152</v>
      </c>
    </row>
    <row r="10" spans="1:4">
      <c r="A10" s="290" t="s">
        <v>79</v>
      </c>
      <c r="B10" s="290" t="s">
        <v>80</v>
      </c>
      <c r="C10" s="288" t="s">
        <v>3</v>
      </c>
      <c r="D10" s="289"/>
    </row>
    <row r="11" spans="1:4">
      <c r="A11" s="291"/>
      <c r="B11" s="291"/>
      <c r="C11" s="16" t="s">
        <v>171</v>
      </c>
      <c r="D11" s="16" t="s">
        <v>198</v>
      </c>
    </row>
    <row r="12" spans="1:4">
      <c r="A12" s="9" t="s">
        <v>81</v>
      </c>
      <c r="B12" s="10" t="s">
        <v>82</v>
      </c>
      <c r="C12" s="11">
        <f>SUM(C13:C18)</f>
        <v>1958800</v>
      </c>
      <c r="D12" s="11">
        <f>SUM(D13:D18)</f>
        <v>1911700</v>
      </c>
    </row>
    <row r="13" spans="1:4" ht="31.5">
      <c r="A13" s="12" t="s">
        <v>83</v>
      </c>
      <c r="B13" s="13" t="s">
        <v>84</v>
      </c>
      <c r="C13" s="14">
        <v>262000</v>
      </c>
      <c r="D13" s="14">
        <v>263000</v>
      </c>
    </row>
    <row r="14" spans="1:4" ht="47.25">
      <c r="A14" s="12" t="s">
        <v>85</v>
      </c>
      <c r="B14" s="13" t="s">
        <v>86</v>
      </c>
      <c r="C14" s="14">
        <v>1589100</v>
      </c>
      <c r="D14" s="14">
        <v>1636000</v>
      </c>
    </row>
    <row r="15" spans="1:4" ht="47.25">
      <c r="A15" s="12" t="s">
        <v>87</v>
      </c>
      <c r="B15" s="13" t="s">
        <v>88</v>
      </c>
      <c r="C15" s="14">
        <v>9000</v>
      </c>
      <c r="D15" s="14">
        <v>9000</v>
      </c>
    </row>
    <row r="16" spans="1:4">
      <c r="A16" s="49" t="s">
        <v>188</v>
      </c>
      <c r="B16" s="89" t="s">
        <v>189</v>
      </c>
      <c r="C16" s="14">
        <v>95000</v>
      </c>
      <c r="D16" s="14"/>
    </row>
    <row r="17" spans="1:4">
      <c r="A17" s="12" t="s">
        <v>89</v>
      </c>
      <c r="B17" s="13" t="s">
        <v>90</v>
      </c>
      <c r="C17" s="14">
        <v>3000</v>
      </c>
      <c r="D17" s="14">
        <v>3000</v>
      </c>
    </row>
    <row r="18" spans="1:4">
      <c r="A18" s="142" t="s">
        <v>197</v>
      </c>
      <c r="B18" s="89" t="s">
        <v>194</v>
      </c>
      <c r="C18" s="14">
        <v>700</v>
      </c>
      <c r="D18" s="14">
        <v>700</v>
      </c>
    </row>
    <row r="19" spans="1:4">
      <c r="A19" s="9" t="s">
        <v>150</v>
      </c>
      <c r="B19" s="21" t="s">
        <v>151</v>
      </c>
      <c r="C19" s="11">
        <f>C20</f>
        <v>39700</v>
      </c>
      <c r="D19" s="11">
        <f>D20</f>
        <v>39800</v>
      </c>
    </row>
    <row r="20" spans="1:4">
      <c r="A20" s="12" t="s">
        <v>149</v>
      </c>
      <c r="B20" s="17" t="s">
        <v>148</v>
      </c>
      <c r="C20" s="14">
        <v>39700</v>
      </c>
      <c r="D20" s="14">
        <v>39800</v>
      </c>
    </row>
    <row r="21" spans="1:4" ht="31.5">
      <c r="A21" s="9" t="s">
        <v>91</v>
      </c>
      <c r="B21" s="10" t="s">
        <v>92</v>
      </c>
      <c r="C21" s="11">
        <f>SUM(C22:C23)</f>
        <v>41800</v>
      </c>
      <c r="D21" s="11">
        <f>SUM(D22:D23)</f>
        <v>68800</v>
      </c>
    </row>
    <row r="22" spans="1:4" ht="31.5">
      <c r="A22" s="12" t="s">
        <v>93</v>
      </c>
      <c r="B22" s="13" t="s">
        <v>94</v>
      </c>
      <c r="C22" s="14">
        <v>20800</v>
      </c>
      <c r="D22" s="14">
        <v>20800</v>
      </c>
    </row>
    <row r="23" spans="1:4">
      <c r="A23" s="12" t="s">
        <v>95</v>
      </c>
      <c r="B23" s="13" t="s">
        <v>96</v>
      </c>
      <c r="C23" s="14">
        <v>21000</v>
      </c>
      <c r="D23" s="14">
        <v>48000</v>
      </c>
    </row>
    <row r="24" spans="1:4">
      <c r="A24" s="9" t="s">
        <v>97</v>
      </c>
      <c r="B24" s="10" t="s">
        <v>98</v>
      </c>
      <c r="C24" s="11">
        <f>SUM(C25:C25)</f>
        <v>150800</v>
      </c>
      <c r="D24" s="11">
        <f>SUM(D25:D25)</f>
        <v>125000</v>
      </c>
    </row>
    <row r="25" spans="1:4">
      <c r="A25" s="12" t="s">
        <v>99</v>
      </c>
      <c r="B25" s="13" t="s">
        <v>100</v>
      </c>
      <c r="C25" s="14">
        <v>150800</v>
      </c>
      <c r="D25" s="14">
        <v>125000</v>
      </c>
    </row>
    <row r="26" spans="1:4">
      <c r="A26" s="9" t="s">
        <v>101</v>
      </c>
      <c r="B26" s="10" t="s">
        <v>102</v>
      </c>
      <c r="C26" s="11">
        <f>SUM(C27:C28)</f>
        <v>45000</v>
      </c>
      <c r="D26" s="11">
        <f>SUM(D27:D28)</f>
        <v>98000</v>
      </c>
    </row>
    <row r="27" spans="1:4" hidden="1">
      <c r="A27" s="12" t="s">
        <v>103</v>
      </c>
      <c r="B27" s="13" t="s">
        <v>104</v>
      </c>
      <c r="C27" s="14">
        <v>0</v>
      </c>
      <c r="D27" s="14">
        <v>0</v>
      </c>
    </row>
    <row r="28" spans="1:4">
      <c r="A28" s="12" t="s">
        <v>110</v>
      </c>
      <c r="B28" s="13" t="s">
        <v>111</v>
      </c>
      <c r="C28" s="14">
        <v>45000</v>
      </c>
      <c r="D28" s="14">
        <v>98000</v>
      </c>
    </row>
    <row r="29" spans="1:4">
      <c r="A29" s="9" t="s">
        <v>105</v>
      </c>
      <c r="B29" s="10" t="s">
        <v>106</v>
      </c>
      <c r="C29" s="11">
        <f>C30+C31</f>
        <v>340000</v>
      </c>
      <c r="D29" s="11">
        <f>D30+D31</f>
        <v>340000</v>
      </c>
    </row>
    <row r="30" spans="1:4">
      <c r="A30" s="12" t="s">
        <v>107</v>
      </c>
      <c r="B30" s="13" t="s">
        <v>108</v>
      </c>
      <c r="C30" s="14">
        <v>208000</v>
      </c>
      <c r="D30" s="14">
        <v>208000</v>
      </c>
    </row>
    <row r="31" spans="1:4" ht="33" customHeight="1">
      <c r="A31" s="12" t="s">
        <v>164</v>
      </c>
      <c r="B31" s="13">
        <v>801</v>
      </c>
      <c r="C31" s="14">
        <v>132000</v>
      </c>
      <c r="D31" s="14">
        <v>132000</v>
      </c>
    </row>
    <row r="32" spans="1:4">
      <c r="A32" s="9" t="s">
        <v>179</v>
      </c>
      <c r="B32" s="10">
        <v>1001</v>
      </c>
      <c r="C32" s="11">
        <f>C33</f>
        <v>30000</v>
      </c>
      <c r="D32" s="11">
        <f>D33</f>
        <v>30000</v>
      </c>
    </row>
    <row r="33" spans="1:4">
      <c r="A33" s="49" t="s">
        <v>180</v>
      </c>
      <c r="B33" s="13">
        <v>1001</v>
      </c>
      <c r="C33" s="14">
        <v>30000</v>
      </c>
      <c r="D33" s="130">
        <v>30000</v>
      </c>
    </row>
    <row r="34" spans="1:4">
      <c r="A34" s="9" t="s">
        <v>109</v>
      </c>
      <c r="B34" s="10"/>
      <c r="C34" s="11">
        <f>C12+C19+C21+C24+C26+C29+C32</f>
        <v>2606100</v>
      </c>
      <c r="D34" s="11">
        <f>D12+D19+D21+D24+D26+D29+D32</f>
        <v>2613300</v>
      </c>
    </row>
    <row r="35" spans="1:4">
      <c r="C35" s="117"/>
      <c r="D35" s="118"/>
    </row>
    <row r="37" spans="1:4" ht="18.75">
      <c r="A37" s="1" t="s">
        <v>172</v>
      </c>
      <c r="C37" s="3"/>
      <c r="D37" s="3" t="s">
        <v>177</v>
      </c>
    </row>
  </sheetData>
  <mergeCells count="5">
    <mergeCell ref="A6:C6"/>
    <mergeCell ref="A7:C7"/>
    <mergeCell ref="C10:D10"/>
    <mergeCell ref="B10:B11"/>
    <mergeCell ref="A10:A11"/>
  </mergeCells>
  <phoneticPr fontId="11" type="noConversion"/>
  <pageMargins left="0.7" right="0.7" top="0.75" bottom="0.75" header="0.3" footer="0.3"/>
  <pageSetup paperSize="9" scale="67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4"/>
  <sheetViews>
    <sheetView topLeftCell="A91" zoomScale="60" zoomScaleNormal="60" workbookViewId="0">
      <selection activeCell="B98" sqref="B98:B99"/>
    </sheetView>
  </sheetViews>
  <sheetFormatPr defaultColWidth="9.140625" defaultRowHeight="20.25"/>
  <cols>
    <col min="1" max="1" width="62.5703125" style="306" customWidth="1"/>
    <col min="2" max="2" width="20.42578125" style="306" customWidth="1"/>
    <col min="3" max="3" width="15" style="306" customWidth="1"/>
    <col min="4" max="4" width="16.85546875" style="311" customWidth="1"/>
    <col min="5" max="5" width="28.42578125" style="311" customWidth="1"/>
    <col min="6" max="6" width="0.7109375" style="19" hidden="1" customWidth="1"/>
    <col min="7" max="7" width="0.28515625" style="15" hidden="1" customWidth="1"/>
    <col min="8" max="16384" width="9.140625" style="91"/>
  </cols>
  <sheetData>
    <row r="1" spans="1:7">
      <c r="D1" s="307" t="s">
        <v>308</v>
      </c>
      <c r="E1" s="307"/>
      <c r="F1" s="18"/>
    </row>
    <row r="2" spans="1:7">
      <c r="D2" s="307" t="s">
        <v>382</v>
      </c>
      <c r="E2" s="307"/>
      <c r="F2" s="18"/>
    </row>
    <row r="3" spans="1:7">
      <c r="A3" s="306" t="s">
        <v>251</v>
      </c>
      <c r="D3" s="308"/>
      <c r="E3" s="306"/>
      <c r="F3" s="5"/>
    </row>
    <row r="4" spans="1:7">
      <c r="A4" s="309" t="s">
        <v>267</v>
      </c>
      <c r="B4" s="309"/>
      <c r="C4" s="309"/>
      <c r="D4" s="309"/>
      <c r="E4" s="309"/>
      <c r="F4" s="205"/>
    </row>
    <row r="5" spans="1:7">
      <c r="D5" s="307"/>
      <c r="E5" s="307"/>
      <c r="F5" s="18"/>
    </row>
    <row r="6" spans="1:7" ht="15.75">
      <c r="A6" s="292" t="s">
        <v>112</v>
      </c>
      <c r="B6" s="285"/>
      <c r="C6" s="285"/>
      <c r="D6" s="285"/>
      <c r="E6" s="285"/>
      <c r="F6" s="285"/>
      <c r="G6" s="285"/>
    </row>
    <row r="7" spans="1:7" ht="47.25" customHeight="1">
      <c r="A7" s="292" t="s">
        <v>309</v>
      </c>
      <c r="B7" s="292"/>
      <c r="C7" s="292"/>
      <c r="D7" s="292"/>
      <c r="E7" s="292"/>
      <c r="F7" s="292"/>
      <c r="G7" s="292"/>
    </row>
    <row r="8" spans="1:7" ht="15.75">
      <c r="A8" s="292" t="s">
        <v>268</v>
      </c>
      <c r="B8" s="292"/>
      <c r="C8" s="292"/>
      <c r="D8" s="292"/>
      <c r="E8" s="292"/>
      <c r="F8" s="292"/>
      <c r="G8" s="292"/>
    </row>
    <row r="9" spans="1:7">
      <c r="A9" s="310"/>
    </row>
    <row r="10" spans="1:7" ht="94.5" hidden="1">
      <c r="A10" s="312" t="s">
        <v>78</v>
      </c>
      <c r="B10" s="312" t="s">
        <v>78</v>
      </c>
      <c r="C10" s="312" t="s">
        <v>78</v>
      </c>
      <c r="D10" s="313" t="s">
        <v>78</v>
      </c>
      <c r="E10" s="313"/>
      <c r="F10" s="94"/>
      <c r="G10" s="93" t="s">
        <v>146</v>
      </c>
    </row>
    <row r="11" spans="1:7" ht="100.5" customHeight="1">
      <c r="A11" s="314" t="s">
        <v>79</v>
      </c>
      <c r="B11" s="314" t="s">
        <v>113</v>
      </c>
      <c r="C11" s="314" t="s">
        <v>114</v>
      </c>
      <c r="D11" s="315" t="s">
        <v>80</v>
      </c>
      <c r="E11" s="315" t="s">
        <v>232</v>
      </c>
      <c r="F11" s="169" t="s">
        <v>232</v>
      </c>
      <c r="G11" s="169" t="s">
        <v>244</v>
      </c>
    </row>
    <row r="12" spans="1:7" ht="81">
      <c r="A12" s="316" t="s">
        <v>315</v>
      </c>
      <c r="B12" s="314">
        <v>7030251180</v>
      </c>
      <c r="C12" s="314"/>
      <c r="D12" s="315"/>
      <c r="E12" s="317">
        <f>E13+E19+E17+E15</f>
        <v>115100</v>
      </c>
      <c r="F12" s="170">
        <f>F13+F19+F17</f>
        <v>35100</v>
      </c>
      <c r="G12" s="171">
        <f>G13+G19+G17</f>
        <v>35100</v>
      </c>
    </row>
    <row r="13" spans="1:7" ht="58.5" customHeight="1">
      <c r="A13" s="318" t="s">
        <v>116</v>
      </c>
      <c r="B13" s="319">
        <v>7030251180</v>
      </c>
      <c r="C13" s="319">
        <v>121</v>
      </c>
      <c r="D13" s="320"/>
      <c r="E13" s="321">
        <f>E14</f>
        <v>66000</v>
      </c>
      <c r="F13" s="172">
        <f>F14</f>
        <v>25400</v>
      </c>
      <c r="G13" s="173">
        <f>G14</f>
        <v>25400</v>
      </c>
    </row>
    <row r="14" spans="1:7" ht="21.75" customHeight="1">
      <c r="A14" s="318" t="s">
        <v>149</v>
      </c>
      <c r="B14" s="319">
        <v>7030251180</v>
      </c>
      <c r="C14" s="319">
        <v>121</v>
      </c>
      <c r="D14" s="320" t="s">
        <v>148</v>
      </c>
      <c r="E14" s="321">
        <v>66000</v>
      </c>
      <c r="F14" s="172">
        <v>25400</v>
      </c>
      <c r="G14" s="173">
        <v>25400</v>
      </c>
    </row>
    <row r="15" spans="1:7" ht="60.75" customHeight="1">
      <c r="A15" s="322" t="s">
        <v>302</v>
      </c>
      <c r="B15" s="319">
        <v>7030251180</v>
      </c>
      <c r="C15" s="319">
        <v>122</v>
      </c>
      <c r="D15" s="320"/>
      <c r="E15" s="321">
        <f>E16</f>
        <v>4000</v>
      </c>
      <c r="F15" s="172"/>
      <c r="G15" s="173"/>
    </row>
    <row r="16" spans="1:7" ht="24" customHeight="1">
      <c r="A16" s="318" t="s">
        <v>149</v>
      </c>
      <c r="B16" s="319">
        <v>7030251180</v>
      </c>
      <c r="C16" s="319">
        <v>122</v>
      </c>
      <c r="D16" s="320" t="s">
        <v>148</v>
      </c>
      <c r="E16" s="321">
        <v>4000</v>
      </c>
      <c r="F16" s="172"/>
      <c r="G16" s="173"/>
    </row>
    <row r="17" spans="1:7" ht="83.25" customHeight="1">
      <c r="A17" s="318" t="s">
        <v>235</v>
      </c>
      <c r="B17" s="319">
        <v>7030251180</v>
      </c>
      <c r="C17" s="319">
        <v>129</v>
      </c>
      <c r="D17" s="320"/>
      <c r="E17" s="321">
        <f>E18</f>
        <v>20000</v>
      </c>
      <c r="F17" s="172">
        <f>F18</f>
        <v>7700</v>
      </c>
      <c r="G17" s="173">
        <f>G18</f>
        <v>7700</v>
      </c>
    </row>
    <row r="18" spans="1:7" ht="22.15" customHeight="1">
      <c r="A18" s="318" t="s">
        <v>149</v>
      </c>
      <c r="B18" s="319">
        <v>7030251180</v>
      </c>
      <c r="C18" s="319">
        <v>129</v>
      </c>
      <c r="D18" s="320" t="s">
        <v>148</v>
      </c>
      <c r="E18" s="321">
        <v>20000</v>
      </c>
      <c r="F18" s="172">
        <v>7700</v>
      </c>
      <c r="G18" s="173">
        <v>7700</v>
      </c>
    </row>
    <row r="19" spans="1:7">
      <c r="A19" s="318" t="s">
        <v>300</v>
      </c>
      <c r="B19" s="319">
        <v>7030251180</v>
      </c>
      <c r="C19" s="319">
        <v>244</v>
      </c>
      <c r="D19" s="320"/>
      <c r="E19" s="321">
        <f>E20</f>
        <v>25100</v>
      </c>
      <c r="F19" s="172">
        <v>2000</v>
      </c>
      <c r="G19" s="174">
        <v>2000</v>
      </c>
    </row>
    <row r="20" spans="1:7" ht="20.25" customHeight="1">
      <c r="A20" s="318" t="s">
        <v>149</v>
      </c>
      <c r="B20" s="319">
        <v>7030251180</v>
      </c>
      <c r="C20" s="319">
        <v>244</v>
      </c>
      <c r="D20" s="320" t="s">
        <v>148</v>
      </c>
      <c r="E20" s="321">
        <v>25100</v>
      </c>
      <c r="F20" s="172">
        <v>2000</v>
      </c>
      <c r="G20" s="174">
        <v>2000</v>
      </c>
    </row>
    <row r="21" spans="1:7" ht="40.5">
      <c r="A21" s="323" t="s">
        <v>127</v>
      </c>
      <c r="B21" s="324">
        <v>7700100000</v>
      </c>
      <c r="C21" s="324"/>
      <c r="D21" s="325"/>
      <c r="E21" s="326">
        <f>E22</f>
        <v>3000</v>
      </c>
      <c r="F21" s="175">
        <f>F22</f>
        <v>3000</v>
      </c>
      <c r="G21" s="171">
        <f>G22</f>
        <v>3000</v>
      </c>
    </row>
    <row r="22" spans="1:7">
      <c r="A22" s="318" t="s">
        <v>128</v>
      </c>
      <c r="B22" s="327">
        <v>7700189120</v>
      </c>
      <c r="C22" s="327">
        <v>870</v>
      </c>
      <c r="D22" s="328"/>
      <c r="E22" s="321">
        <f>E23</f>
        <v>3000</v>
      </c>
      <c r="F22" s="176">
        <v>3000</v>
      </c>
      <c r="G22" s="173">
        <v>3000</v>
      </c>
    </row>
    <row r="23" spans="1:7">
      <c r="A23" s="318" t="s">
        <v>89</v>
      </c>
      <c r="B23" s="327">
        <v>7700189120</v>
      </c>
      <c r="C23" s="327">
        <v>870</v>
      </c>
      <c r="D23" s="328" t="s">
        <v>90</v>
      </c>
      <c r="E23" s="321">
        <v>3000</v>
      </c>
      <c r="F23" s="176">
        <v>3000</v>
      </c>
      <c r="G23" s="173">
        <v>3000</v>
      </c>
    </row>
    <row r="24" spans="1:7" ht="60.75" hidden="1">
      <c r="A24" s="329" t="s">
        <v>134</v>
      </c>
      <c r="B24" s="314">
        <v>7704002</v>
      </c>
      <c r="C24" s="314"/>
      <c r="D24" s="315"/>
      <c r="E24" s="326"/>
      <c r="F24" s="170"/>
      <c r="G24" s="177"/>
    </row>
    <row r="25" spans="1:7" ht="60.75" hidden="1">
      <c r="A25" s="330" t="s">
        <v>117</v>
      </c>
      <c r="B25" s="319">
        <v>7704002</v>
      </c>
      <c r="C25" s="319">
        <v>244</v>
      </c>
      <c r="D25" s="320"/>
      <c r="E25" s="321"/>
      <c r="F25" s="172"/>
      <c r="G25" s="174"/>
    </row>
    <row r="26" spans="1:7" hidden="1">
      <c r="A26" s="330" t="s">
        <v>103</v>
      </c>
      <c r="B26" s="319">
        <v>7704002</v>
      </c>
      <c r="C26" s="319">
        <v>244</v>
      </c>
      <c r="D26" s="320" t="s">
        <v>104</v>
      </c>
      <c r="E26" s="321"/>
      <c r="F26" s="172"/>
      <c r="G26" s="174"/>
    </row>
    <row r="27" spans="1:7">
      <c r="A27" s="323" t="s">
        <v>118</v>
      </c>
      <c r="B27" s="324">
        <v>7700300000</v>
      </c>
      <c r="C27" s="324"/>
      <c r="D27" s="325"/>
      <c r="E27" s="326">
        <f>E28+E32+E30</f>
        <v>420542.80999999994</v>
      </c>
      <c r="F27" s="175">
        <f>F28+F32+F30</f>
        <v>358140</v>
      </c>
      <c r="G27" s="175">
        <f>G28+G32+G30</f>
        <v>295330</v>
      </c>
    </row>
    <row r="28" spans="1:7" ht="66" customHeight="1">
      <c r="A28" s="318" t="s">
        <v>116</v>
      </c>
      <c r="B28" s="327">
        <v>7700380110</v>
      </c>
      <c r="C28" s="327">
        <v>121</v>
      </c>
      <c r="D28" s="328"/>
      <c r="E28" s="321">
        <f>E29</f>
        <v>316870.96999999997</v>
      </c>
      <c r="F28" s="176">
        <f>F29</f>
        <v>301640</v>
      </c>
      <c r="G28" s="173">
        <f>G29</f>
        <v>240830</v>
      </c>
    </row>
    <row r="29" spans="1:7" ht="65.25" customHeight="1">
      <c r="A29" s="318" t="s">
        <v>119</v>
      </c>
      <c r="B29" s="327">
        <v>7700380110</v>
      </c>
      <c r="C29" s="327">
        <v>121</v>
      </c>
      <c r="D29" s="328" t="s">
        <v>84</v>
      </c>
      <c r="E29" s="321">
        <v>316870.96999999997</v>
      </c>
      <c r="F29" s="176">
        <v>301640</v>
      </c>
      <c r="G29" s="173">
        <v>240830</v>
      </c>
    </row>
    <row r="30" spans="1:7" ht="84" customHeight="1">
      <c r="A30" s="318" t="s">
        <v>235</v>
      </c>
      <c r="B30" s="327">
        <v>7700380110</v>
      </c>
      <c r="C30" s="327">
        <v>129</v>
      </c>
      <c r="D30" s="328"/>
      <c r="E30" s="321">
        <f>E31</f>
        <v>91671.84</v>
      </c>
      <c r="F30" s="176">
        <f>F31</f>
        <v>54500</v>
      </c>
      <c r="G30" s="173">
        <f>G31</f>
        <v>52500</v>
      </c>
    </row>
    <row r="31" spans="1:7" ht="63.75" customHeight="1">
      <c r="A31" s="318" t="s">
        <v>119</v>
      </c>
      <c r="B31" s="327">
        <v>7700380110</v>
      </c>
      <c r="C31" s="327">
        <v>129</v>
      </c>
      <c r="D31" s="328" t="s">
        <v>84</v>
      </c>
      <c r="E31" s="321">
        <v>91671.84</v>
      </c>
      <c r="F31" s="176">
        <v>54500</v>
      </c>
      <c r="G31" s="173">
        <v>52500</v>
      </c>
    </row>
    <row r="32" spans="1:7" ht="102.75" customHeight="1">
      <c r="A32" s="318" t="s">
        <v>85</v>
      </c>
      <c r="B32" s="327">
        <v>7700380190</v>
      </c>
      <c r="C32" s="327">
        <v>122</v>
      </c>
      <c r="D32" s="328" t="s">
        <v>84</v>
      </c>
      <c r="E32" s="321">
        <v>12000</v>
      </c>
      <c r="F32" s="176">
        <v>2000</v>
      </c>
      <c r="G32" s="173">
        <v>2000</v>
      </c>
    </row>
    <row r="33" spans="1:7">
      <c r="A33" s="323" t="s">
        <v>120</v>
      </c>
      <c r="B33" s="324">
        <v>7700400000</v>
      </c>
      <c r="C33" s="324"/>
      <c r="D33" s="325"/>
      <c r="E33" s="326">
        <f>E35+E37+E41+E45+E47+E38+E43</f>
        <v>1190567.8799999999</v>
      </c>
      <c r="F33" s="175">
        <f>F35+F37+F41+F45+F47+F38</f>
        <v>1218200</v>
      </c>
      <c r="G33" s="175">
        <f>G35+G37+G41+G45+G47+G38</f>
        <v>1219400</v>
      </c>
    </row>
    <row r="34" spans="1:7" ht="57.75" customHeight="1">
      <c r="A34" s="318" t="s">
        <v>116</v>
      </c>
      <c r="B34" s="327">
        <v>7700480110</v>
      </c>
      <c r="C34" s="327">
        <v>121</v>
      </c>
      <c r="D34" s="328"/>
      <c r="E34" s="321">
        <f>E35</f>
        <v>801153.24</v>
      </c>
      <c r="F34" s="176">
        <f>F35</f>
        <v>813100</v>
      </c>
      <c r="G34" s="173">
        <f>G35</f>
        <v>814100</v>
      </c>
    </row>
    <row r="35" spans="1:7" ht="99" customHeight="1">
      <c r="A35" s="318" t="s">
        <v>85</v>
      </c>
      <c r="B35" s="327">
        <v>7700480110</v>
      </c>
      <c r="C35" s="327">
        <v>121</v>
      </c>
      <c r="D35" s="328" t="s">
        <v>86</v>
      </c>
      <c r="E35" s="321">
        <v>801153.24</v>
      </c>
      <c r="F35" s="176">
        <v>813100</v>
      </c>
      <c r="G35" s="173">
        <v>814100</v>
      </c>
    </row>
    <row r="36" spans="1:7" ht="46.5" customHeight="1">
      <c r="A36" s="318" t="s">
        <v>121</v>
      </c>
      <c r="B36" s="327">
        <v>7700480190</v>
      </c>
      <c r="C36" s="327">
        <v>122</v>
      </c>
      <c r="D36" s="328"/>
      <c r="E36" s="321">
        <f>E37</f>
        <v>6000</v>
      </c>
      <c r="F36" s="176">
        <v>3000</v>
      </c>
      <c r="G36" s="173">
        <v>3000</v>
      </c>
    </row>
    <row r="37" spans="1:7" ht="53.25" customHeight="1">
      <c r="A37" s="318" t="s">
        <v>85</v>
      </c>
      <c r="B37" s="327">
        <v>7700480190</v>
      </c>
      <c r="C37" s="327">
        <v>122</v>
      </c>
      <c r="D37" s="328" t="s">
        <v>86</v>
      </c>
      <c r="E37" s="321">
        <v>6000</v>
      </c>
      <c r="F37" s="176">
        <v>3000</v>
      </c>
      <c r="G37" s="173">
        <v>3000</v>
      </c>
    </row>
    <row r="38" spans="1:7" ht="59.25" customHeight="1">
      <c r="A38" s="318" t="s">
        <v>235</v>
      </c>
      <c r="B38" s="327">
        <v>7700480190</v>
      </c>
      <c r="C38" s="327">
        <v>129</v>
      </c>
      <c r="D38" s="328"/>
      <c r="E38" s="321">
        <f>E39</f>
        <v>241214.64</v>
      </c>
      <c r="F38" s="176">
        <f>F39</f>
        <v>264700</v>
      </c>
      <c r="G38" s="173">
        <f>G39</f>
        <v>265700</v>
      </c>
    </row>
    <row r="39" spans="1:7" ht="97.5" customHeight="1">
      <c r="A39" s="318" t="s">
        <v>85</v>
      </c>
      <c r="B39" s="327">
        <v>7700480190</v>
      </c>
      <c r="C39" s="327">
        <v>129</v>
      </c>
      <c r="D39" s="328" t="s">
        <v>86</v>
      </c>
      <c r="E39" s="321">
        <v>241214.64</v>
      </c>
      <c r="F39" s="176">
        <v>264700</v>
      </c>
      <c r="G39" s="173">
        <v>265700</v>
      </c>
    </row>
    <row r="40" spans="1:7">
      <c r="A40" s="318" t="s">
        <v>300</v>
      </c>
      <c r="B40" s="327">
        <v>7700480190</v>
      </c>
      <c r="C40" s="327">
        <v>244</v>
      </c>
      <c r="D40" s="328"/>
      <c r="E40" s="321">
        <f>E41</f>
        <v>132200</v>
      </c>
      <c r="F40" s="176">
        <f>F41</f>
        <v>135400</v>
      </c>
      <c r="G40" s="173">
        <f>G41</f>
        <v>134600</v>
      </c>
    </row>
    <row r="41" spans="1:7" ht="101.25">
      <c r="A41" s="318" t="s">
        <v>85</v>
      </c>
      <c r="B41" s="327">
        <v>7700480190</v>
      </c>
      <c r="C41" s="327">
        <v>244</v>
      </c>
      <c r="D41" s="328" t="s">
        <v>86</v>
      </c>
      <c r="E41" s="321">
        <v>132200</v>
      </c>
      <c r="F41" s="176">
        <v>135400</v>
      </c>
      <c r="G41" s="173">
        <v>134600</v>
      </c>
    </row>
    <row r="42" spans="1:7" ht="40.5">
      <c r="A42" s="331" t="s">
        <v>271</v>
      </c>
      <c r="B42" s="327">
        <v>7700400000</v>
      </c>
      <c r="C42" s="327">
        <v>851</v>
      </c>
      <c r="D42" s="328"/>
      <c r="E42" s="321">
        <f>E43</f>
        <v>3000</v>
      </c>
      <c r="F42" s="176">
        <f>F43</f>
        <v>1000</v>
      </c>
      <c r="G42" s="173">
        <f>G43</f>
        <v>1000</v>
      </c>
    </row>
    <row r="43" spans="1:7" ht="88.5" customHeight="1">
      <c r="A43" s="318" t="s">
        <v>85</v>
      </c>
      <c r="B43" s="327">
        <v>7700487010</v>
      </c>
      <c r="C43" s="327">
        <v>851</v>
      </c>
      <c r="D43" s="328" t="s">
        <v>86</v>
      </c>
      <c r="E43" s="321">
        <v>3000</v>
      </c>
      <c r="F43" s="176">
        <v>1000</v>
      </c>
      <c r="G43" s="173">
        <v>1000</v>
      </c>
    </row>
    <row r="44" spans="1:7">
      <c r="A44" s="318" t="s">
        <v>236</v>
      </c>
      <c r="B44" s="327">
        <v>7700400000</v>
      </c>
      <c r="C44" s="327">
        <v>852</v>
      </c>
      <c r="D44" s="328"/>
      <c r="E44" s="321">
        <f>E45</f>
        <v>6000</v>
      </c>
      <c r="F44" s="176">
        <f>F45</f>
        <v>1000</v>
      </c>
      <c r="G44" s="173">
        <f>G45</f>
        <v>1000</v>
      </c>
    </row>
    <row r="45" spans="1:7" ht="56.25" customHeight="1">
      <c r="A45" s="318" t="s">
        <v>85</v>
      </c>
      <c r="B45" s="327">
        <v>7700487010</v>
      </c>
      <c r="C45" s="327">
        <v>852</v>
      </c>
      <c r="D45" s="328" t="s">
        <v>86</v>
      </c>
      <c r="E45" s="321">
        <v>6000</v>
      </c>
      <c r="F45" s="176">
        <v>1000</v>
      </c>
      <c r="G45" s="173">
        <v>1000</v>
      </c>
    </row>
    <row r="46" spans="1:7">
      <c r="A46" s="318" t="s">
        <v>237</v>
      </c>
      <c r="B46" s="327">
        <v>7700489999</v>
      </c>
      <c r="C46" s="327">
        <v>853</v>
      </c>
      <c r="D46" s="328"/>
      <c r="E46" s="321">
        <f>E47</f>
        <v>1000</v>
      </c>
      <c r="F46" s="176">
        <f>F47</f>
        <v>1000</v>
      </c>
      <c r="G46" s="173">
        <f>G47</f>
        <v>1000</v>
      </c>
    </row>
    <row r="47" spans="1:7" ht="99" customHeight="1">
      <c r="A47" s="318" t="s">
        <v>85</v>
      </c>
      <c r="B47" s="327">
        <v>7700489999</v>
      </c>
      <c r="C47" s="327">
        <v>853</v>
      </c>
      <c r="D47" s="328" t="s">
        <v>86</v>
      </c>
      <c r="E47" s="321">
        <v>1000</v>
      </c>
      <c r="F47" s="176">
        <v>1000</v>
      </c>
      <c r="G47" s="173">
        <v>1000</v>
      </c>
    </row>
    <row r="48" spans="1:7" s="153" customFormat="1" ht="81">
      <c r="A48" s="323" t="s">
        <v>87</v>
      </c>
      <c r="B48" s="324">
        <v>7701389999</v>
      </c>
      <c r="C48" s="324">
        <v>540</v>
      </c>
      <c r="D48" s="325" t="s">
        <v>88</v>
      </c>
      <c r="E48" s="326">
        <v>547363.24</v>
      </c>
      <c r="F48" s="175">
        <v>90700</v>
      </c>
      <c r="G48" s="171">
        <v>90700</v>
      </c>
    </row>
    <row r="49" spans="1:7" s="153" customFormat="1" ht="25.5" hidden="1" customHeight="1">
      <c r="A49" s="323" t="s">
        <v>188</v>
      </c>
      <c r="B49" s="324">
        <v>9020189999</v>
      </c>
      <c r="C49" s="324">
        <v>880</v>
      </c>
      <c r="D49" s="325" t="s">
        <v>189</v>
      </c>
      <c r="E49" s="326">
        <v>0</v>
      </c>
      <c r="F49" s="175">
        <v>0</v>
      </c>
      <c r="G49" s="171">
        <v>0</v>
      </c>
    </row>
    <row r="50" spans="1:7" ht="67.5" customHeight="1">
      <c r="A50" s="323" t="s">
        <v>165</v>
      </c>
      <c r="B50" s="324">
        <v>7700700000</v>
      </c>
      <c r="C50" s="324"/>
      <c r="D50" s="325"/>
      <c r="E50" s="326">
        <f>E51+E56+E57+E54+E59+E61+E63</f>
        <v>270224.32</v>
      </c>
      <c r="F50" s="175">
        <f>F51+F56+F57+F54</f>
        <v>166000</v>
      </c>
      <c r="G50" s="175">
        <f>G51+G56+G57+G54</f>
        <v>172450</v>
      </c>
    </row>
    <row r="51" spans="1:7" ht="60.75">
      <c r="A51" s="318" t="s">
        <v>125</v>
      </c>
      <c r="B51" s="327">
        <v>7700782110</v>
      </c>
      <c r="C51" s="327">
        <v>111</v>
      </c>
      <c r="D51" s="328"/>
      <c r="E51" s="321">
        <f>E52</f>
        <v>150717.6</v>
      </c>
      <c r="F51" s="176">
        <f>F52</f>
        <v>120000</v>
      </c>
      <c r="G51" s="173">
        <f>G52</f>
        <v>128000</v>
      </c>
    </row>
    <row r="52" spans="1:7">
      <c r="A52" s="318" t="s">
        <v>107</v>
      </c>
      <c r="B52" s="327">
        <v>7700782110</v>
      </c>
      <c r="C52" s="327">
        <v>111</v>
      </c>
      <c r="D52" s="328" t="s">
        <v>108</v>
      </c>
      <c r="E52" s="321">
        <v>150717.6</v>
      </c>
      <c r="F52" s="176">
        <v>120000</v>
      </c>
      <c r="G52" s="173">
        <v>128000</v>
      </c>
    </row>
    <row r="53" spans="1:7" ht="81">
      <c r="A53" s="318" t="s">
        <v>238</v>
      </c>
      <c r="B53" s="327">
        <v>7700782110</v>
      </c>
      <c r="C53" s="327">
        <v>119</v>
      </c>
      <c r="D53" s="328"/>
      <c r="E53" s="321">
        <f>E54</f>
        <v>50506.720000000001</v>
      </c>
      <c r="F53" s="176">
        <f>F54</f>
        <v>36000</v>
      </c>
      <c r="G53" s="173">
        <f>G54</f>
        <v>36450</v>
      </c>
    </row>
    <row r="54" spans="1:7">
      <c r="A54" s="318" t="s">
        <v>107</v>
      </c>
      <c r="B54" s="327">
        <v>7700782110</v>
      </c>
      <c r="C54" s="327">
        <v>119</v>
      </c>
      <c r="D54" s="328" t="s">
        <v>108</v>
      </c>
      <c r="E54" s="321">
        <v>50506.720000000001</v>
      </c>
      <c r="F54" s="176">
        <v>36000</v>
      </c>
      <c r="G54" s="173">
        <v>36450</v>
      </c>
    </row>
    <row r="55" spans="1:7" ht="59.25" customHeight="1">
      <c r="A55" s="318" t="s">
        <v>121</v>
      </c>
      <c r="B55" s="327">
        <v>7700782110</v>
      </c>
      <c r="C55" s="327">
        <v>112</v>
      </c>
      <c r="D55" s="328"/>
      <c r="E55" s="321">
        <f>E56</f>
        <v>3000</v>
      </c>
      <c r="F55" s="176"/>
      <c r="G55" s="173"/>
    </row>
    <row r="56" spans="1:7">
      <c r="A56" s="318" t="s">
        <v>107</v>
      </c>
      <c r="B56" s="327">
        <v>7700782190</v>
      </c>
      <c r="C56" s="327">
        <v>112</v>
      </c>
      <c r="D56" s="328" t="s">
        <v>108</v>
      </c>
      <c r="E56" s="321">
        <v>3000</v>
      </c>
      <c r="F56" s="176">
        <v>1000</v>
      </c>
      <c r="G56" s="173">
        <v>1000</v>
      </c>
    </row>
    <row r="57" spans="1:7">
      <c r="A57" s="318" t="s">
        <v>300</v>
      </c>
      <c r="B57" s="327">
        <v>7700782190</v>
      </c>
      <c r="C57" s="327">
        <v>244</v>
      </c>
      <c r="D57" s="328"/>
      <c r="E57" s="321">
        <f>E58</f>
        <v>25000</v>
      </c>
      <c r="F57" s="176">
        <v>9000</v>
      </c>
      <c r="G57" s="173">
        <f>G58</f>
        <v>7000</v>
      </c>
    </row>
    <row r="58" spans="1:7">
      <c r="A58" s="318" t="s">
        <v>107</v>
      </c>
      <c r="B58" s="327">
        <v>7700782190</v>
      </c>
      <c r="C58" s="327">
        <v>244</v>
      </c>
      <c r="D58" s="328" t="s">
        <v>108</v>
      </c>
      <c r="E58" s="321">
        <v>25000</v>
      </c>
      <c r="F58" s="176">
        <v>9000</v>
      </c>
      <c r="G58" s="173">
        <v>7000</v>
      </c>
    </row>
    <row r="59" spans="1:7">
      <c r="A59" s="318" t="s">
        <v>237</v>
      </c>
      <c r="B59" s="327">
        <v>7700782190</v>
      </c>
      <c r="C59" s="327">
        <v>853</v>
      </c>
      <c r="D59" s="328"/>
      <c r="E59" s="321">
        <f>E60</f>
        <v>1000</v>
      </c>
      <c r="F59" s="176">
        <f>F60</f>
        <v>1000</v>
      </c>
      <c r="G59" s="173">
        <f>G60</f>
        <v>1000</v>
      </c>
    </row>
    <row r="60" spans="1:7" ht="98.25" customHeight="1">
      <c r="A60" s="318" t="s">
        <v>85</v>
      </c>
      <c r="B60" s="327">
        <v>7700782190</v>
      </c>
      <c r="C60" s="327">
        <v>853</v>
      </c>
      <c r="D60" s="328" t="s">
        <v>108</v>
      </c>
      <c r="E60" s="321">
        <v>1000</v>
      </c>
      <c r="F60" s="176">
        <v>1000</v>
      </c>
      <c r="G60" s="173">
        <v>1000</v>
      </c>
    </row>
    <row r="61" spans="1:7">
      <c r="A61" s="318" t="s">
        <v>300</v>
      </c>
      <c r="B61" s="332" t="s">
        <v>274</v>
      </c>
      <c r="C61" s="327">
        <v>244</v>
      </c>
      <c r="D61" s="328"/>
      <c r="E61" s="321">
        <f>E62</f>
        <v>20000</v>
      </c>
      <c r="F61" s="176"/>
      <c r="G61" s="173"/>
    </row>
    <row r="62" spans="1:7" ht="40.5">
      <c r="A62" s="322" t="s">
        <v>272</v>
      </c>
      <c r="B62" s="332" t="s">
        <v>275</v>
      </c>
      <c r="C62" s="327">
        <v>244</v>
      </c>
      <c r="D62" s="328" t="s">
        <v>108</v>
      </c>
      <c r="E62" s="321">
        <v>20000</v>
      </c>
      <c r="F62" s="176"/>
      <c r="G62" s="173"/>
    </row>
    <row r="63" spans="1:7">
      <c r="A63" s="318" t="s">
        <v>300</v>
      </c>
      <c r="B63" s="333" t="s">
        <v>297</v>
      </c>
      <c r="C63" s="327">
        <v>244</v>
      </c>
      <c r="D63" s="328"/>
      <c r="E63" s="321">
        <f>E64</f>
        <v>20000</v>
      </c>
      <c r="F63" s="176"/>
      <c r="G63" s="173"/>
    </row>
    <row r="64" spans="1:7" ht="60.75">
      <c r="A64" s="322" t="s">
        <v>273</v>
      </c>
      <c r="B64" s="333" t="s">
        <v>276</v>
      </c>
      <c r="C64" s="327">
        <v>244</v>
      </c>
      <c r="D64" s="328" t="s">
        <v>108</v>
      </c>
      <c r="E64" s="321">
        <v>20000</v>
      </c>
      <c r="F64" s="176"/>
      <c r="G64" s="173"/>
    </row>
    <row r="65" spans="1:7" ht="60.75">
      <c r="A65" s="323" t="s">
        <v>163</v>
      </c>
      <c r="B65" s="324">
        <v>7700800000</v>
      </c>
      <c r="C65" s="327"/>
      <c r="D65" s="328"/>
      <c r="E65" s="326">
        <f>E67+E79+E76</f>
        <v>153672.14000000001</v>
      </c>
      <c r="F65" s="175">
        <f>F67+F79+F76</f>
        <v>80180</v>
      </c>
      <c r="G65" s="175">
        <f>G67+G79+G76</f>
        <v>80200</v>
      </c>
    </row>
    <row r="66" spans="1:7" ht="60.75">
      <c r="A66" s="318" t="s">
        <v>125</v>
      </c>
      <c r="B66" s="327">
        <v>7700882110</v>
      </c>
      <c r="C66" s="327">
        <v>111</v>
      </c>
      <c r="D66" s="328"/>
      <c r="E66" s="321">
        <f>E67</f>
        <v>116646.8</v>
      </c>
      <c r="F66" s="176">
        <f>F67+F76+F79</f>
        <v>80180</v>
      </c>
      <c r="G66" s="173">
        <v>80200</v>
      </c>
    </row>
    <row r="67" spans="1:7" ht="19.5" customHeight="1">
      <c r="A67" s="318" t="s">
        <v>164</v>
      </c>
      <c r="B67" s="327">
        <v>7700882110</v>
      </c>
      <c r="C67" s="327">
        <v>111</v>
      </c>
      <c r="D67" s="328" t="s">
        <v>108</v>
      </c>
      <c r="E67" s="321">
        <v>116646.8</v>
      </c>
      <c r="F67" s="176">
        <v>60000</v>
      </c>
      <c r="G67" s="173">
        <v>60000</v>
      </c>
    </row>
    <row r="68" spans="1:7" ht="60.75" hidden="1">
      <c r="A68" s="318" t="s">
        <v>117</v>
      </c>
      <c r="B68" s="327">
        <v>7707802</v>
      </c>
      <c r="C68" s="327">
        <v>244</v>
      </c>
      <c r="D68" s="328"/>
      <c r="E68" s="321"/>
      <c r="F68" s="176"/>
      <c r="G68" s="173"/>
    </row>
    <row r="69" spans="1:7" hidden="1">
      <c r="A69" s="318" t="s">
        <v>164</v>
      </c>
      <c r="B69" s="327">
        <v>7707802</v>
      </c>
      <c r="C69" s="327">
        <v>244</v>
      </c>
      <c r="D69" s="328" t="s">
        <v>108</v>
      </c>
      <c r="E69" s="321"/>
      <c r="F69" s="176"/>
      <c r="G69" s="173"/>
    </row>
    <row r="70" spans="1:7" ht="40.5" hidden="1">
      <c r="A70" s="329" t="s">
        <v>126</v>
      </c>
      <c r="B70" s="314">
        <v>7707023</v>
      </c>
      <c r="C70" s="314"/>
      <c r="D70" s="315"/>
      <c r="E70" s="326"/>
      <c r="F70" s="170"/>
      <c r="G70" s="177"/>
    </row>
    <row r="71" spans="1:7" ht="60.75" hidden="1">
      <c r="A71" s="318" t="s">
        <v>117</v>
      </c>
      <c r="B71" s="327">
        <v>7707023</v>
      </c>
      <c r="C71" s="327">
        <v>244</v>
      </c>
      <c r="D71" s="328"/>
      <c r="E71" s="321"/>
      <c r="F71" s="176"/>
      <c r="G71" s="173"/>
    </row>
    <row r="72" spans="1:7" hidden="1">
      <c r="A72" s="318" t="s">
        <v>145</v>
      </c>
      <c r="B72" s="327">
        <v>7707023</v>
      </c>
      <c r="C72" s="327">
        <v>244</v>
      </c>
      <c r="D72" s="328" t="s">
        <v>144</v>
      </c>
      <c r="E72" s="321"/>
      <c r="F72" s="176"/>
      <c r="G72" s="173"/>
    </row>
    <row r="73" spans="1:7" ht="81" hidden="1">
      <c r="A73" s="323" t="s">
        <v>133</v>
      </c>
      <c r="B73" s="324">
        <v>7707026</v>
      </c>
      <c r="C73" s="324"/>
      <c r="D73" s="325"/>
      <c r="E73" s="326"/>
      <c r="F73" s="175"/>
      <c r="G73" s="171"/>
    </row>
    <row r="74" spans="1:7" ht="60.75" hidden="1">
      <c r="A74" s="318" t="s">
        <v>117</v>
      </c>
      <c r="B74" s="327">
        <v>7707026</v>
      </c>
      <c r="C74" s="327">
        <v>244</v>
      </c>
      <c r="D74" s="328"/>
      <c r="E74" s="321"/>
      <c r="F74" s="176"/>
      <c r="G74" s="173"/>
    </row>
    <row r="75" spans="1:7" hidden="1">
      <c r="A75" s="318" t="s">
        <v>103</v>
      </c>
      <c r="B75" s="327">
        <v>7707026</v>
      </c>
      <c r="C75" s="327">
        <v>244</v>
      </c>
      <c r="D75" s="328" t="s">
        <v>104</v>
      </c>
      <c r="E75" s="321"/>
      <c r="F75" s="176"/>
      <c r="G75" s="173"/>
    </row>
    <row r="76" spans="1:7" ht="81">
      <c r="A76" s="318" t="s">
        <v>238</v>
      </c>
      <c r="B76" s="327">
        <v>7700882110</v>
      </c>
      <c r="C76" s="327">
        <v>119</v>
      </c>
      <c r="D76" s="328"/>
      <c r="E76" s="321">
        <f>E77</f>
        <v>35025.339999999997</v>
      </c>
      <c r="F76" s="176">
        <f>F77</f>
        <v>18180</v>
      </c>
      <c r="G76" s="173">
        <f>G77</f>
        <v>18200</v>
      </c>
    </row>
    <row r="77" spans="1:7">
      <c r="A77" s="318" t="s">
        <v>164</v>
      </c>
      <c r="B77" s="327">
        <v>7700882110</v>
      </c>
      <c r="C77" s="327">
        <v>119</v>
      </c>
      <c r="D77" s="328" t="s">
        <v>108</v>
      </c>
      <c r="E77" s="321">
        <v>35025.339999999997</v>
      </c>
      <c r="F77" s="176">
        <v>18180</v>
      </c>
      <c r="G77" s="173">
        <v>18200</v>
      </c>
    </row>
    <row r="78" spans="1:7">
      <c r="A78" s="318" t="s">
        <v>300</v>
      </c>
      <c r="B78" s="327">
        <v>7700882190</v>
      </c>
      <c r="C78" s="327">
        <v>244</v>
      </c>
      <c r="D78" s="328"/>
      <c r="E78" s="321">
        <f>E79</f>
        <v>2000</v>
      </c>
      <c r="F78" s="176">
        <v>78200</v>
      </c>
      <c r="G78" s="173">
        <v>78200</v>
      </c>
    </row>
    <row r="79" spans="1:7">
      <c r="A79" s="318" t="s">
        <v>164</v>
      </c>
      <c r="B79" s="327">
        <v>7700882190</v>
      </c>
      <c r="C79" s="327">
        <v>244</v>
      </c>
      <c r="D79" s="328" t="s">
        <v>108</v>
      </c>
      <c r="E79" s="321">
        <v>2000</v>
      </c>
      <c r="F79" s="176">
        <v>2000</v>
      </c>
      <c r="G79" s="173">
        <v>2000</v>
      </c>
    </row>
    <row r="80" spans="1:7" ht="23.25" customHeight="1">
      <c r="A80" s="318" t="s">
        <v>386</v>
      </c>
      <c r="B80" s="334" t="s">
        <v>278</v>
      </c>
      <c r="C80" s="327">
        <v>244</v>
      </c>
      <c r="D80" s="328"/>
      <c r="E80" s="326">
        <f>E81</f>
        <v>11000</v>
      </c>
      <c r="F80" s="175" t="e">
        <f>#REF!</f>
        <v>#REF!</v>
      </c>
      <c r="G80" s="171" t="e">
        <f>#REF!</f>
        <v>#REF!</v>
      </c>
    </row>
    <row r="81" spans="1:7" ht="81">
      <c r="A81" s="316" t="s">
        <v>277</v>
      </c>
      <c r="B81" s="334" t="s">
        <v>278</v>
      </c>
      <c r="C81" s="327">
        <v>244</v>
      </c>
      <c r="D81" s="328" t="s">
        <v>96</v>
      </c>
      <c r="E81" s="321">
        <v>11000</v>
      </c>
      <c r="F81" s="176">
        <v>20000</v>
      </c>
      <c r="G81" s="173">
        <v>20000</v>
      </c>
    </row>
    <row r="82" spans="1:7" ht="84" customHeight="1">
      <c r="A82" s="335" t="s">
        <v>240</v>
      </c>
      <c r="B82" s="324"/>
      <c r="C82" s="324"/>
      <c r="D82" s="325"/>
      <c r="E82" s="326">
        <f>E83+E85</f>
        <v>18000</v>
      </c>
      <c r="F82" s="175">
        <f>F83+F85</f>
        <v>10000</v>
      </c>
      <c r="G82" s="171">
        <f>G83+G85</f>
        <v>10000</v>
      </c>
    </row>
    <row r="83" spans="1:7" customFormat="1" ht="68.25" customHeight="1">
      <c r="A83" s="336" t="s">
        <v>313</v>
      </c>
      <c r="B83" s="324">
        <v>4100000000</v>
      </c>
      <c r="C83" s="324">
        <v>244</v>
      </c>
      <c r="D83" s="325" t="s">
        <v>94</v>
      </c>
      <c r="E83" s="326">
        <v>4000</v>
      </c>
      <c r="F83" s="175">
        <v>4000</v>
      </c>
      <c r="G83" s="171">
        <v>4000</v>
      </c>
    </row>
    <row r="84" spans="1:7" customFormat="1" ht="120.75" customHeight="1">
      <c r="A84" s="337" t="s">
        <v>239</v>
      </c>
      <c r="B84" s="324">
        <v>4100189999</v>
      </c>
      <c r="C84" s="324">
        <v>244</v>
      </c>
      <c r="D84" s="325" t="s">
        <v>94</v>
      </c>
      <c r="E84" s="326">
        <v>4000</v>
      </c>
      <c r="F84" s="175">
        <v>4000</v>
      </c>
      <c r="G84" s="171">
        <v>4000</v>
      </c>
    </row>
    <row r="85" spans="1:7" ht="127.5" customHeight="1">
      <c r="A85" s="316" t="s">
        <v>279</v>
      </c>
      <c r="B85" s="338" t="s">
        <v>280</v>
      </c>
      <c r="C85" s="327">
        <v>244</v>
      </c>
      <c r="D85" s="328"/>
      <c r="E85" s="321">
        <f>E86</f>
        <v>14000</v>
      </c>
      <c r="F85" s="176">
        <f>F86</f>
        <v>6000</v>
      </c>
      <c r="G85" s="173">
        <f>G86</f>
        <v>6000</v>
      </c>
    </row>
    <row r="86" spans="1:7" ht="120.75" customHeight="1">
      <c r="A86" s="337" t="s">
        <v>239</v>
      </c>
      <c r="B86" s="334" t="s">
        <v>281</v>
      </c>
      <c r="C86" s="327">
        <v>244</v>
      </c>
      <c r="D86" s="328" t="s">
        <v>94</v>
      </c>
      <c r="E86" s="321">
        <v>14000</v>
      </c>
      <c r="F86" s="176">
        <v>6000</v>
      </c>
      <c r="G86" s="173">
        <v>6000</v>
      </c>
    </row>
    <row r="87" spans="1:7" ht="63.75" customHeight="1">
      <c r="A87" s="322" t="s">
        <v>388</v>
      </c>
      <c r="B87" s="338" t="s">
        <v>283</v>
      </c>
      <c r="C87" s="327"/>
      <c r="D87" s="328"/>
      <c r="E87" s="326">
        <f>E88+E90+E92+E94+E96+E98</f>
        <v>675280</v>
      </c>
      <c r="F87" s="176"/>
      <c r="G87" s="173"/>
    </row>
    <row r="88" spans="1:7" ht="60.75">
      <c r="A88" s="322" t="s">
        <v>284</v>
      </c>
      <c r="B88" s="334" t="s">
        <v>285</v>
      </c>
      <c r="C88" s="324">
        <v>244</v>
      </c>
      <c r="D88" s="325"/>
      <c r="E88" s="321">
        <f t="shared" ref="E88:G89" si="0">E89</f>
        <v>9000</v>
      </c>
      <c r="F88" s="175">
        <f t="shared" si="0"/>
        <v>0</v>
      </c>
      <c r="G88" s="171">
        <f t="shared" si="0"/>
        <v>0</v>
      </c>
    </row>
    <row r="89" spans="1:7" ht="21.75" customHeight="1">
      <c r="A89" s="318" t="s">
        <v>300</v>
      </c>
      <c r="B89" s="334" t="s">
        <v>285</v>
      </c>
      <c r="C89" s="327">
        <v>244</v>
      </c>
      <c r="D89" s="328" t="s">
        <v>111</v>
      </c>
      <c r="E89" s="321">
        <v>9000</v>
      </c>
      <c r="F89" s="176">
        <f t="shared" si="0"/>
        <v>0</v>
      </c>
      <c r="G89" s="173">
        <f t="shared" si="0"/>
        <v>0</v>
      </c>
    </row>
    <row r="90" spans="1:7" ht="60.75">
      <c r="A90" s="339" t="s">
        <v>286</v>
      </c>
      <c r="B90" s="334" t="s">
        <v>288</v>
      </c>
      <c r="C90" s="327">
        <v>244</v>
      </c>
      <c r="D90" s="328"/>
      <c r="E90" s="321">
        <f>E91</f>
        <v>9000</v>
      </c>
      <c r="F90" s="176"/>
      <c r="G90" s="173"/>
    </row>
    <row r="91" spans="1:7" ht="24" customHeight="1">
      <c r="A91" s="318" t="s">
        <v>300</v>
      </c>
      <c r="B91" s="334" t="s">
        <v>288</v>
      </c>
      <c r="C91" s="327">
        <v>244</v>
      </c>
      <c r="D91" s="328" t="s">
        <v>111</v>
      </c>
      <c r="E91" s="321">
        <v>9000</v>
      </c>
      <c r="F91" s="176"/>
      <c r="G91" s="173"/>
    </row>
    <row r="92" spans="1:7" ht="60.75">
      <c r="A92" s="339" t="s">
        <v>181</v>
      </c>
      <c r="B92" s="334" t="s">
        <v>289</v>
      </c>
      <c r="C92" s="327">
        <v>244</v>
      </c>
      <c r="D92" s="328"/>
      <c r="E92" s="321">
        <f>E93</f>
        <v>1000</v>
      </c>
      <c r="F92" s="176"/>
      <c r="G92" s="173"/>
    </row>
    <row r="93" spans="1:7" ht="23.25" customHeight="1">
      <c r="A93" s="318" t="s">
        <v>386</v>
      </c>
      <c r="B93" s="334" t="s">
        <v>289</v>
      </c>
      <c r="C93" s="327">
        <v>244</v>
      </c>
      <c r="D93" s="328" t="s">
        <v>111</v>
      </c>
      <c r="E93" s="321">
        <v>1000</v>
      </c>
      <c r="F93" s="176"/>
      <c r="G93" s="173"/>
    </row>
    <row r="94" spans="1:7" ht="40.5">
      <c r="A94" s="339" t="s">
        <v>287</v>
      </c>
      <c r="B94" s="334" t="s">
        <v>290</v>
      </c>
      <c r="C94" s="327">
        <v>244</v>
      </c>
      <c r="D94" s="328"/>
      <c r="E94" s="321">
        <f>E95</f>
        <v>1000</v>
      </c>
      <c r="F94" s="176"/>
      <c r="G94" s="173"/>
    </row>
    <row r="95" spans="1:7" ht="40.5">
      <c r="A95" s="318" t="s">
        <v>300</v>
      </c>
      <c r="B95" s="334" t="s">
        <v>290</v>
      </c>
      <c r="C95" s="327">
        <v>244</v>
      </c>
      <c r="D95" s="328" t="s">
        <v>111</v>
      </c>
      <c r="E95" s="321">
        <v>1000</v>
      </c>
      <c r="F95" s="176"/>
      <c r="G95" s="173"/>
    </row>
    <row r="96" spans="1:7" ht="40.5">
      <c r="A96" s="339" t="s">
        <v>132</v>
      </c>
      <c r="B96" s="334" t="s">
        <v>291</v>
      </c>
      <c r="C96" s="327">
        <v>244</v>
      </c>
      <c r="D96" s="328"/>
      <c r="E96" s="321">
        <f>E97</f>
        <v>295380</v>
      </c>
      <c r="F96" s="176"/>
      <c r="G96" s="173"/>
    </row>
    <row r="97" spans="1:7" ht="40.5">
      <c r="A97" s="318" t="s">
        <v>300</v>
      </c>
      <c r="B97" s="340" t="s">
        <v>291</v>
      </c>
      <c r="C97" s="341">
        <v>244</v>
      </c>
      <c r="D97" s="328" t="s">
        <v>111</v>
      </c>
      <c r="E97" s="321">
        <v>295380</v>
      </c>
      <c r="F97" s="176"/>
      <c r="G97" s="173"/>
    </row>
    <row r="98" spans="1:7" ht="81">
      <c r="A98" s="322" t="s">
        <v>383</v>
      </c>
      <c r="B98" s="338" t="s">
        <v>384</v>
      </c>
      <c r="C98" s="342"/>
      <c r="D98" s="343"/>
      <c r="E98" s="326">
        <f>E99</f>
        <v>359900</v>
      </c>
      <c r="F98" s="176"/>
      <c r="G98" s="173"/>
    </row>
    <row r="99" spans="1:7" ht="27.75" customHeight="1">
      <c r="A99" s="318" t="s">
        <v>300</v>
      </c>
      <c r="B99" s="334" t="s">
        <v>385</v>
      </c>
      <c r="C99" s="342">
        <v>244</v>
      </c>
      <c r="D99" s="343" t="s">
        <v>111</v>
      </c>
      <c r="E99" s="321">
        <v>359900</v>
      </c>
      <c r="F99" s="176"/>
      <c r="G99" s="173"/>
    </row>
    <row r="100" spans="1:7" ht="40.5">
      <c r="A100" s="336" t="s">
        <v>367</v>
      </c>
      <c r="B100" s="344" t="s">
        <v>368</v>
      </c>
      <c r="C100" s="345">
        <v>244</v>
      </c>
      <c r="D100" s="328"/>
      <c r="E100" s="326">
        <f>E101</f>
        <v>56118</v>
      </c>
      <c r="F100" s="176"/>
      <c r="G100" s="173"/>
    </row>
    <row r="101" spans="1:7">
      <c r="A101" s="318" t="s">
        <v>300</v>
      </c>
      <c r="B101" s="327" t="s">
        <v>368</v>
      </c>
      <c r="C101" s="346">
        <v>244</v>
      </c>
      <c r="D101" s="328" t="s">
        <v>111</v>
      </c>
      <c r="E101" s="321">
        <v>56118</v>
      </c>
      <c r="F101" s="176"/>
      <c r="G101" s="173"/>
    </row>
    <row r="102" spans="1:7" ht="30" customHeight="1">
      <c r="A102" s="323" t="s">
        <v>99</v>
      </c>
      <c r="B102" s="347"/>
      <c r="C102" s="324"/>
      <c r="D102" s="325"/>
      <c r="E102" s="326">
        <f>E103+E105+E107</f>
        <v>649029.91999999993</v>
      </c>
      <c r="F102" s="175">
        <f t="shared" ref="F102:G103" si="1">F103</f>
        <v>350000</v>
      </c>
      <c r="G102" s="171">
        <f t="shared" si="1"/>
        <v>350000</v>
      </c>
    </row>
    <row r="103" spans="1:7" ht="70.150000000000006" customHeight="1">
      <c r="A103" s="323" t="s">
        <v>387</v>
      </c>
      <c r="B103" s="324">
        <v>4200100000</v>
      </c>
      <c r="C103" s="324">
        <v>244</v>
      </c>
      <c r="D103" s="325"/>
      <c r="E103" s="326">
        <f>E104</f>
        <v>166000</v>
      </c>
      <c r="F103" s="175">
        <f t="shared" si="1"/>
        <v>350000</v>
      </c>
      <c r="G103" s="171">
        <f t="shared" si="1"/>
        <v>350000</v>
      </c>
    </row>
    <row r="104" spans="1:7" ht="26.45" customHeight="1">
      <c r="A104" s="318" t="s">
        <v>99</v>
      </c>
      <c r="B104" s="327">
        <v>4200189999</v>
      </c>
      <c r="C104" s="327">
        <v>244</v>
      </c>
      <c r="D104" s="328" t="s">
        <v>100</v>
      </c>
      <c r="E104" s="321">
        <v>166000</v>
      </c>
      <c r="F104" s="176">
        <v>350000</v>
      </c>
      <c r="G104" s="173">
        <v>350000</v>
      </c>
    </row>
    <row r="105" spans="1:7" s="153" customFormat="1" ht="101.25" customHeight="1">
      <c r="A105" s="316" t="s">
        <v>389</v>
      </c>
      <c r="B105" s="324">
        <v>4300100000</v>
      </c>
      <c r="C105" s="324">
        <v>244</v>
      </c>
      <c r="D105" s="325"/>
      <c r="E105" s="326">
        <f>E106</f>
        <v>426029.92</v>
      </c>
      <c r="F105" s="175"/>
      <c r="G105" s="171"/>
    </row>
    <row r="106" spans="1:7" s="153" customFormat="1">
      <c r="A106" s="318" t="s">
        <v>99</v>
      </c>
      <c r="B106" s="327">
        <v>4300189999</v>
      </c>
      <c r="C106" s="327">
        <v>244</v>
      </c>
      <c r="D106" s="325" t="s">
        <v>100</v>
      </c>
      <c r="E106" s="321">
        <v>426029.92</v>
      </c>
      <c r="F106" s="175"/>
      <c r="G106" s="171"/>
    </row>
    <row r="107" spans="1:7" ht="95.25" customHeight="1">
      <c r="A107" s="316" t="s">
        <v>292</v>
      </c>
      <c r="B107" s="324">
        <v>4400100000</v>
      </c>
      <c r="C107" s="324">
        <v>244</v>
      </c>
      <c r="D107" s="325"/>
      <c r="E107" s="326">
        <f>E108</f>
        <v>57000</v>
      </c>
      <c r="F107" s="175"/>
      <c r="G107" s="171"/>
    </row>
    <row r="108" spans="1:7">
      <c r="A108" s="318" t="s">
        <v>99</v>
      </c>
      <c r="B108" s="327">
        <v>4400189999</v>
      </c>
      <c r="C108" s="327">
        <v>244</v>
      </c>
      <c r="D108" s="328" t="s">
        <v>100</v>
      </c>
      <c r="E108" s="321">
        <v>57000</v>
      </c>
      <c r="F108" s="176"/>
      <c r="G108" s="173"/>
    </row>
    <row r="109" spans="1:7" ht="40.5">
      <c r="A109" s="336" t="s">
        <v>367</v>
      </c>
      <c r="B109" s="324" t="s">
        <v>368</v>
      </c>
      <c r="C109" s="348">
        <v>244</v>
      </c>
      <c r="D109" s="328"/>
      <c r="E109" s="326">
        <f>E110</f>
        <v>45923</v>
      </c>
      <c r="F109" s="176"/>
      <c r="G109" s="173"/>
    </row>
    <row r="110" spans="1:7">
      <c r="A110" s="318" t="s">
        <v>300</v>
      </c>
      <c r="B110" s="327" t="s">
        <v>368</v>
      </c>
      <c r="C110" s="346">
        <v>244</v>
      </c>
      <c r="D110" s="328" t="s">
        <v>100</v>
      </c>
      <c r="E110" s="321">
        <v>45923</v>
      </c>
      <c r="F110" s="176"/>
      <c r="G110" s="173"/>
    </row>
    <row r="111" spans="1:7" s="153" customFormat="1">
      <c r="A111" s="323" t="s">
        <v>246</v>
      </c>
      <c r="B111" s="324"/>
      <c r="C111" s="324"/>
      <c r="D111" s="325"/>
      <c r="E111" s="326">
        <f>E112+E114</f>
        <v>7000</v>
      </c>
      <c r="F111" s="175">
        <f>F112</f>
        <v>1000</v>
      </c>
      <c r="G111" s="171">
        <f>G112</f>
        <v>1000</v>
      </c>
    </row>
    <row r="112" spans="1:7" s="153" customFormat="1" ht="81">
      <c r="A112" s="322" t="s">
        <v>293</v>
      </c>
      <c r="B112" s="324">
        <v>4500100000</v>
      </c>
      <c r="C112" s="324">
        <v>244</v>
      </c>
      <c r="D112" s="325"/>
      <c r="E112" s="321">
        <f>E113</f>
        <v>2000</v>
      </c>
      <c r="F112" s="175">
        <v>1000</v>
      </c>
      <c r="G112" s="171">
        <v>1000</v>
      </c>
    </row>
    <row r="113" spans="1:7">
      <c r="A113" s="323" t="s">
        <v>243</v>
      </c>
      <c r="B113" s="327">
        <v>4500189999</v>
      </c>
      <c r="C113" s="327">
        <v>244</v>
      </c>
      <c r="D113" s="328" t="s">
        <v>245</v>
      </c>
      <c r="E113" s="321">
        <v>2000</v>
      </c>
      <c r="F113" s="176"/>
      <c r="G113" s="173"/>
    </row>
    <row r="114" spans="1:7" ht="60.75">
      <c r="A114" s="322" t="s">
        <v>294</v>
      </c>
      <c r="B114" s="332" t="s">
        <v>295</v>
      </c>
      <c r="C114" s="324"/>
      <c r="D114" s="325"/>
      <c r="E114" s="326">
        <f>E115</f>
        <v>5000</v>
      </c>
      <c r="F114" s="175"/>
      <c r="G114" s="171"/>
    </row>
    <row r="115" spans="1:7" s="153" customFormat="1">
      <c r="A115" s="323" t="s">
        <v>243</v>
      </c>
      <c r="B115" s="333" t="s">
        <v>296</v>
      </c>
      <c r="C115" s="327">
        <v>244</v>
      </c>
      <c r="D115" s="328" t="s">
        <v>245</v>
      </c>
      <c r="E115" s="321">
        <v>5000</v>
      </c>
      <c r="F115" s="175" t="e">
        <f>#REF!</f>
        <v>#REF!</v>
      </c>
      <c r="G115" s="171" t="e">
        <f>#REF!</f>
        <v>#REF!</v>
      </c>
    </row>
    <row r="116" spans="1:7" s="101" customFormat="1" ht="40.5">
      <c r="A116" s="349" t="s">
        <v>185</v>
      </c>
      <c r="B116" s="350">
        <v>7702200000</v>
      </c>
      <c r="C116" s="350"/>
      <c r="D116" s="351"/>
      <c r="E116" s="352">
        <f>E117</f>
        <v>100000</v>
      </c>
      <c r="F116" s="178">
        <f>F117</f>
        <v>45000</v>
      </c>
      <c r="G116" s="179">
        <f>G117</f>
        <v>45000</v>
      </c>
    </row>
    <row r="117" spans="1:7" ht="66.75" customHeight="1">
      <c r="A117" s="353" t="s">
        <v>184</v>
      </c>
      <c r="B117" s="354">
        <v>7702288060</v>
      </c>
      <c r="C117" s="354">
        <v>321</v>
      </c>
      <c r="D117" s="355"/>
      <c r="E117" s="356">
        <f>E118</f>
        <v>100000</v>
      </c>
      <c r="F117" s="180">
        <v>45000</v>
      </c>
      <c r="G117" s="181">
        <v>45000</v>
      </c>
    </row>
    <row r="118" spans="1:7">
      <c r="A118" s="353" t="s">
        <v>180</v>
      </c>
      <c r="B118" s="354">
        <v>7702288060</v>
      </c>
      <c r="C118" s="354">
        <v>321</v>
      </c>
      <c r="D118" s="355" t="s">
        <v>183</v>
      </c>
      <c r="E118" s="356">
        <v>100000</v>
      </c>
      <c r="F118" s="180">
        <v>45000</v>
      </c>
      <c r="G118" s="181">
        <v>45000</v>
      </c>
    </row>
    <row r="119" spans="1:7" ht="167.25" customHeight="1">
      <c r="A119" s="357" t="s">
        <v>196</v>
      </c>
      <c r="B119" s="324" t="s">
        <v>224</v>
      </c>
      <c r="C119" s="324"/>
      <c r="D119" s="325"/>
      <c r="E119" s="326">
        <f>E120</f>
        <v>700</v>
      </c>
      <c r="F119" s="175">
        <f>F120</f>
        <v>600</v>
      </c>
      <c r="G119" s="171">
        <f>G120</f>
        <v>600</v>
      </c>
    </row>
    <row r="120" spans="1:7">
      <c r="A120" s="318" t="s">
        <v>300</v>
      </c>
      <c r="B120" s="327" t="s">
        <v>224</v>
      </c>
      <c r="C120" s="327">
        <v>244</v>
      </c>
      <c r="D120" s="328"/>
      <c r="E120" s="321">
        <f>E121</f>
        <v>700</v>
      </c>
      <c r="F120" s="176">
        <v>600</v>
      </c>
      <c r="G120" s="173">
        <v>600</v>
      </c>
    </row>
    <row r="121" spans="1:7" ht="25.5" customHeight="1">
      <c r="A121" s="318" t="s">
        <v>187</v>
      </c>
      <c r="B121" s="327" t="s">
        <v>224</v>
      </c>
      <c r="C121" s="327">
        <v>244</v>
      </c>
      <c r="D121" s="328" t="s">
        <v>194</v>
      </c>
      <c r="E121" s="321">
        <v>700</v>
      </c>
      <c r="F121" s="176">
        <v>600</v>
      </c>
      <c r="G121" s="173">
        <v>600</v>
      </c>
    </row>
    <row r="122" spans="1:7">
      <c r="A122" s="323" t="s">
        <v>109</v>
      </c>
      <c r="B122" s="324"/>
      <c r="C122" s="324"/>
      <c r="D122" s="325"/>
      <c r="E122" s="358">
        <f>E12+E21+E27+E33+E50+E65+E80+E82+E102+E111+E116+E119+E49+E48+E87+E109+E100</f>
        <v>4263521.3099999996</v>
      </c>
      <c r="F122" s="175" t="e">
        <f>F12+F21+F27+F33+F50+F65+F80+F82+F88+F102+F107+F111+F114+F116+F119+F49+F48+#REF!+F105</f>
        <v>#REF!</v>
      </c>
      <c r="G122" s="175" t="e">
        <f>G12+G21+G27+G33+G50+G65+G80+G82+G88+G102+G107+G111+G114+G116+G119+G49+G48+#REF!+G105</f>
        <v>#REF!</v>
      </c>
    </row>
    <row r="123" spans="1:7">
      <c r="G123" s="121"/>
    </row>
    <row r="124" spans="1:7">
      <c r="A124" s="359" t="s">
        <v>172</v>
      </c>
      <c r="E124" s="311" t="s">
        <v>173</v>
      </c>
      <c r="G124" s="1" t="s">
        <v>177</v>
      </c>
    </row>
  </sheetData>
  <mergeCells count="4">
    <mergeCell ref="A6:G6"/>
    <mergeCell ref="A7:G7"/>
    <mergeCell ref="A8:G8"/>
    <mergeCell ref="A4:E4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98"/>
  <sheetViews>
    <sheetView workbookViewId="0">
      <selection activeCell="E13" sqref="E13"/>
    </sheetView>
  </sheetViews>
  <sheetFormatPr defaultColWidth="9.140625" defaultRowHeight="15.75"/>
  <cols>
    <col min="1" max="1" width="52.85546875" style="90" customWidth="1"/>
    <col min="2" max="2" width="14.7109375" style="90" customWidth="1"/>
    <col min="3" max="3" width="12.85546875" style="90" customWidth="1"/>
    <col min="4" max="4" width="14.28515625" style="19" customWidth="1"/>
    <col min="5" max="5" width="18.85546875" style="15" customWidth="1"/>
    <col min="6" max="6" width="17.7109375" style="15" customWidth="1"/>
    <col min="7" max="7" width="9.28515625" style="91" bestFit="1" customWidth="1"/>
    <col min="8" max="9" width="15.42578125" style="91" bestFit="1" customWidth="1"/>
    <col min="10" max="16384" width="9.140625" style="91"/>
  </cols>
  <sheetData>
    <row r="1" spans="1:9">
      <c r="D1" s="18" t="s">
        <v>153</v>
      </c>
    </row>
    <row r="2" spans="1:9">
      <c r="D2" s="18" t="s">
        <v>115</v>
      </c>
    </row>
    <row r="3" spans="1:9">
      <c r="D3" s="5" t="s">
        <v>174</v>
      </c>
    </row>
    <row r="4" spans="1:9">
      <c r="D4" s="18" t="s">
        <v>193</v>
      </c>
    </row>
    <row r="6" spans="1:9" ht="15.75" customHeight="1">
      <c r="A6" s="292" t="s">
        <v>112</v>
      </c>
      <c r="B6" s="292"/>
      <c r="C6" s="292"/>
      <c r="D6" s="292"/>
      <c r="E6" s="292"/>
      <c r="F6" s="292"/>
    </row>
    <row r="7" spans="1:9" ht="32.25" customHeight="1">
      <c r="A7" s="292" t="s">
        <v>159</v>
      </c>
      <c r="B7" s="292"/>
      <c r="C7" s="292"/>
      <c r="D7" s="292"/>
      <c r="E7" s="292"/>
      <c r="F7" s="292"/>
    </row>
    <row r="8" spans="1:9" ht="15.75" customHeight="1">
      <c r="A8" s="292" t="s">
        <v>222</v>
      </c>
      <c r="B8" s="292"/>
      <c r="C8" s="292"/>
      <c r="D8" s="292"/>
      <c r="E8" s="292"/>
      <c r="F8" s="292"/>
    </row>
    <row r="9" spans="1:9">
      <c r="A9" s="92"/>
    </row>
    <row r="10" spans="1:9">
      <c r="A10" s="93" t="s">
        <v>78</v>
      </c>
      <c r="B10" s="93" t="s">
        <v>78</v>
      </c>
      <c r="C10" s="93" t="s">
        <v>78</v>
      </c>
      <c r="D10" s="94" t="s">
        <v>78</v>
      </c>
      <c r="E10" s="93"/>
      <c r="F10" s="93" t="s">
        <v>146</v>
      </c>
    </row>
    <row r="11" spans="1:9">
      <c r="A11" s="293" t="s">
        <v>79</v>
      </c>
      <c r="B11" s="293" t="s">
        <v>113</v>
      </c>
      <c r="C11" s="293" t="s">
        <v>114</v>
      </c>
      <c r="D11" s="294" t="s">
        <v>80</v>
      </c>
      <c r="E11" s="293" t="s">
        <v>3</v>
      </c>
      <c r="F11" s="293"/>
    </row>
    <row r="12" spans="1:9">
      <c r="A12" s="293"/>
      <c r="B12" s="293"/>
      <c r="C12" s="293"/>
      <c r="D12" s="294"/>
      <c r="E12" s="144" t="s">
        <v>171</v>
      </c>
      <c r="F12" s="144" t="s">
        <v>198</v>
      </c>
    </row>
    <row r="13" spans="1:9" ht="63">
      <c r="A13" s="28" t="s">
        <v>147</v>
      </c>
      <c r="B13" s="106">
        <v>6035118</v>
      </c>
      <c r="C13" s="106"/>
      <c r="D13" s="107"/>
      <c r="E13" s="108">
        <f>E15+E17</f>
        <v>39700</v>
      </c>
      <c r="F13" s="108">
        <f>F15+F17</f>
        <v>39800</v>
      </c>
      <c r="G13" s="96"/>
      <c r="H13" s="109"/>
      <c r="I13" s="109"/>
    </row>
    <row r="14" spans="1:9" ht="31.5" customHeight="1">
      <c r="A14" s="45" t="s">
        <v>116</v>
      </c>
      <c r="B14" s="44">
        <v>6035118</v>
      </c>
      <c r="C14" s="44">
        <v>121</v>
      </c>
      <c r="D14" s="110"/>
      <c r="E14" s="111">
        <f>E15</f>
        <v>37000</v>
      </c>
      <c r="F14" s="111">
        <f>F15</f>
        <v>37000</v>
      </c>
      <c r="G14" s="96"/>
      <c r="H14" s="112"/>
      <c r="I14" s="112"/>
    </row>
    <row r="15" spans="1:9">
      <c r="A15" s="45" t="s">
        <v>149</v>
      </c>
      <c r="B15" s="44">
        <v>6035118</v>
      </c>
      <c r="C15" s="44">
        <v>121</v>
      </c>
      <c r="D15" s="110" t="s">
        <v>148</v>
      </c>
      <c r="E15" s="111">
        <v>37000</v>
      </c>
      <c r="F15" s="111">
        <v>37000</v>
      </c>
      <c r="G15" s="96"/>
      <c r="H15" s="109"/>
      <c r="I15" s="109"/>
    </row>
    <row r="16" spans="1:9" ht="47.25">
      <c r="A16" s="45" t="s">
        <v>117</v>
      </c>
      <c r="B16" s="44">
        <v>6035118</v>
      </c>
      <c r="C16" s="44">
        <v>244</v>
      </c>
      <c r="D16" s="110"/>
      <c r="E16" s="27">
        <v>2200</v>
      </c>
      <c r="F16" s="27">
        <f>F17</f>
        <v>2800</v>
      </c>
      <c r="G16" s="96"/>
      <c r="H16" s="109"/>
      <c r="I16" s="109"/>
    </row>
    <row r="17" spans="1:9">
      <c r="A17" s="45" t="s">
        <v>149</v>
      </c>
      <c r="B17" s="44">
        <v>6035118</v>
      </c>
      <c r="C17" s="44">
        <v>244</v>
      </c>
      <c r="D17" s="110" t="s">
        <v>148</v>
      </c>
      <c r="E17" s="27">
        <v>2700</v>
      </c>
      <c r="F17" s="27">
        <v>2800</v>
      </c>
      <c r="G17" s="96"/>
      <c r="H17" s="109"/>
      <c r="I17" s="109"/>
    </row>
    <row r="18" spans="1:9" ht="31.5">
      <c r="A18" s="56" t="s">
        <v>127</v>
      </c>
      <c r="B18" s="113">
        <v>7707001</v>
      </c>
      <c r="C18" s="113"/>
      <c r="D18" s="114"/>
      <c r="E18" s="108">
        <f>E19</f>
        <v>3000</v>
      </c>
      <c r="F18" s="108">
        <f>F19</f>
        <v>3000</v>
      </c>
      <c r="G18" s="96"/>
      <c r="H18" s="109"/>
      <c r="I18" s="109"/>
    </row>
    <row r="19" spans="1:9">
      <c r="A19" s="45" t="s">
        <v>128</v>
      </c>
      <c r="B19" s="46">
        <v>7707001</v>
      </c>
      <c r="C19" s="46">
        <v>870</v>
      </c>
      <c r="D19" s="115"/>
      <c r="E19" s="111">
        <f>E20</f>
        <v>3000</v>
      </c>
      <c r="F19" s="111">
        <f>F20</f>
        <v>3000</v>
      </c>
      <c r="G19" s="96"/>
      <c r="H19" s="109"/>
      <c r="I19" s="109"/>
    </row>
    <row r="20" spans="1:9">
      <c r="A20" s="45" t="s">
        <v>89</v>
      </c>
      <c r="B20" s="46">
        <v>7707001</v>
      </c>
      <c r="C20" s="46">
        <v>870</v>
      </c>
      <c r="D20" s="115" t="s">
        <v>90</v>
      </c>
      <c r="E20" s="111">
        <v>3000</v>
      </c>
      <c r="F20" s="111">
        <v>3000</v>
      </c>
      <c r="G20" s="96"/>
      <c r="H20" s="109"/>
      <c r="I20" s="109"/>
    </row>
    <row r="21" spans="1:9">
      <c r="A21" s="56" t="s">
        <v>118</v>
      </c>
      <c r="B21" s="113">
        <v>7707003</v>
      </c>
      <c r="C21" s="113"/>
      <c r="D21" s="114"/>
      <c r="E21" s="108">
        <f>E22+E24</f>
        <v>262000</v>
      </c>
      <c r="F21" s="108">
        <f>F22+F24</f>
        <v>263000</v>
      </c>
      <c r="G21" s="96"/>
      <c r="H21" s="112"/>
      <c r="I21" s="112"/>
    </row>
    <row r="22" spans="1:9" ht="34.5" customHeight="1">
      <c r="A22" s="45" t="s">
        <v>116</v>
      </c>
      <c r="B22" s="46">
        <v>7707003</v>
      </c>
      <c r="C22" s="46">
        <v>121</v>
      </c>
      <c r="D22" s="115"/>
      <c r="E22" s="111">
        <f>E23</f>
        <v>260000</v>
      </c>
      <c r="F22" s="111">
        <f>F23</f>
        <v>260000</v>
      </c>
      <c r="G22" s="96"/>
      <c r="H22" s="109"/>
      <c r="I22" s="109"/>
    </row>
    <row r="23" spans="1:9" ht="47.25">
      <c r="A23" s="45" t="s">
        <v>119</v>
      </c>
      <c r="B23" s="46">
        <v>7707003</v>
      </c>
      <c r="C23" s="46">
        <v>121</v>
      </c>
      <c r="D23" s="115" t="s">
        <v>84</v>
      </c>
      <c r="E23" s="111">
        <v>260000</v>
      </c>
      <c r="F23" s="111">
        <v>260000</v>
      </c>
      <c r="G23" s="96"/>
      <c r="H23" s="109"/>
      <c r="I23" s="109"/>
    </row>
    <row r="24" spans="1:9" ht="63">
      <c r="A24" s="45" t="s">
        <v>85</v>
      </c>
      <c r="B24" s="46">
        <v>7707003</v>
      </c>
      <c r="C24" s="46">
        <v>122</v>
      </c>
      <c r="D24" s="115" t="s">
        <v>84</v>
      </c>
      <c r="E24" s="111">
        <v>2000</v>
      </c>
      <c r="F24" s="111">
        <v>3000</v>
      </c>
      <c r="G24" s="96"/>
      <c r="H24" s="109"/>
      <c r="I24" s="109"/>
    </row>
    <row r="25" spans="1:9">
      <c r="A25" s="56" t="s">
        <v>120</v>
      </c>
      <c r="B25" s="113">
        <v>7707004</v>
      </c>
      <c r="C25" s="113"/>
      <c r="D25" s="114"/>
      <c r="E25" s="108">
        <f>E26+E29+E31+E33+E36</f>
        <v>1599100</v>
      </c>
      <c r="F25" s="108">
        <f>F26+F29+F31+F33+F36</f>
        <v>1646000</v>
      </c>
      <c r="G25" s="96"/>
      <c r="H25" s="96"/>
      <c r="I25" s="96"/>
    </row>
    <row r="26" spans="1:9" ht="57.75" customHeight="1">
      <c r="A26" s="45" t="s">
        <v>116</v>
      </c>
      <c r="B26" s="46">
        <v>7707004</v>
      </c>
      <c r="C26" s="46">
        <v>121</v>
      </c>
      <c r="D26" s="115"/>
      <c r="E26" s="111">
        <f>E27+E28</f>
        <v>1380000</v>
      </c>
      <c r="F26" s="111">
        <f>F27+F28</f>
        <v>1380000</v>
      </c>
      <c r="G26" s="96"/>
      <c r="H26" s="112"/>
      <c r="I26" s="112"/>
    </row>
    <row r="27" spans="1:9" ht="63">
      <c r="A27" s="45" t="s">
        <v>85</v>
      </c>
      <c r="B27" s="46">
        <v>7707004</v>
      </c>
      <c r="C27" s="46">
        <v>121</v>
      </c>
      <c r="D27" s="115" t="s">
        <v>86</v>
      </c>
      <c r="E27" s="111">
        <v>1380000</v>
      </c>
      <c r="F27" s="111">
        <v>1380000</v>
      </c>
    </row>
    <row r="28" spans="1:9">
      <c r="A28" s="43" t="s">
        <v>95</v>
      </c>
      <c r="B28" s="46">
        <v>7707004</v>
      </c>
      <c r="C28" s="46">
        <v>121</v>
      </c>
      <c r="D28" s="115" t="s">
        <v>96</v>
      </c>
      <c r="E28" s="111"/>
      <c r="F28" s="111"/>
    </row>
    <row r="29" spans="1:9" ht="35.25" customHeight="1">
      <c r="A29" s="45" t="s">
        <v>121</v>
      </c>
      <c r="B29" s="46">
        <v>7707004</v>
      </c>
      <c r="C29" s="46">
        <v>122</v>
      </c>
      <c r="D29" s="115"/>
      <c r="E29" s="111">
        <f>E30</f>
        <v>2000</v>
      </c>
      <c r="F29" s="111">
        <f>F30</f>
        <v>3000</v>
      </c>
    </row>
    <row r="30" spans="1:9" ht="63">
      <c r="A30" s="45" t="s">
        <v>85</v>
      </c>
      <c r="B30" s="46">
        <v>7707004</v>
      </c>
      <c r="C30" s="46">
        <v>122</v>
      </c>
      <c r="D30" s="115" t="s">
        <v>86</v>
      </c>
      <c r="E30" s="111">
        <v>2000</v>
      </c>
      <c r="F30" s="111">
        <v>3000</v>
      </c>
    </row>
    <row r="31" spans="1:9" ht="31.5">
      <c r="A31" s="45" t="s">
        <v>122</v>
      </c>
      <c r="B31" s="46">
        <v>7707004</v>
      </c>
      <c r="C31" s="46">
        <v>242</v>
      </c>
      <c r="D31" s="115"/>
      <c r="E31" s="111">
        <f>E32</f>
        <v>67800</v>
      </c>
      <c r="F31" s="111">
        <f>F32</f>
        <v>111700</v>
      </c>
    </row>
    <row r="32" spans="1:9" ht="63">
      <c r="A32" s="45" t="s">
        <v>85</v>
      </c>
      <c r="B32" s="46">
        <v>7707004</v>
      </c>
      <c r="C32" s="46">
        <v>242</v>
      </c>
      <c r="D32" s="115" t="s">
        <v>86</v>
      </c>
      <c r="E32" s="111">
        <v>67800</v>
      </c>
      <c r="F32" s="111">
        <v>111700</v>
      </c>
    </row>
    <row r="33" spans="1:6" ht="47.25">
      <c r="A33" s="45" t="s">
        <v>117</v>
      </c>
      <c r="B33" s="46">
        <v>7707004</v>
      </c>
      <c r="C33" s="46">
        <v>244</v>
      </c>
      <c r="D33" s="115"/>
      <c r="E33" s="111">
        <f>E34+E35</f>
        <v>147300</v>
      </c>
      <c r="F33" s="111">
        <f>F34+F35</f>
        <v>149300</v>
      </c>
    </row>
    <row r="34" spans="1:6" ht="63">
      <c r="A34" s="45" t="s">
        <v>85</v>
      </c>
      <c r="B34" s="46">
        <v>7707004</v>
      </c>
      <c r="C34" s="46">
        <v>244</v>
      </c>
      <c r="D34" s="115" t="s">
        <v>86</v>
      </c>
      <c r="E34" s="111">
        <v>137300</v>
      </c>
      <c r="F34" s="111">
        <v>139300</v>
      </c>
    </row>
    <row r="35" spans="1:6" ht="47.25">
      <c r="A35" s="45" t="s">
        <v>117</v>
      </c>
      <c r="B35" s="46">
        <v>7707004</v>
      </c>
      <c r="C35" s="46">
        <v>244</v>
      </c>
      <c r="D35" s="115" t="s">
        <v>94</v>
      </c>
      <c r="E35" s="111">
        <v>10000</v>
      </c>
      <c r="F35" s="111">
        <v>10000</v>
      </c>
    </row>
    <row r="36" spans="1:6">
      <c r="A36" s="45" t="s">
        <v>124</v>
      </c>
      <c r="B36" s="46">
        <v>7707004</v>
      </c>
      <c r="C36" s="46">
        <v>852</v>
      </c>
      <c r="D36" s="115"/>
      <c r="E36" s="111">
        <f>E37</f>
        <v>2000</v>
      </c>
      <c r="F36" s="111">
        <f>F37</f>
        <v>2000</v>
      </c>
    </row>
    <row r="37" spans="1:6" ht="63">
      <c r="A37" s="45" t="s">
        <v>85</v>
      </c>
      <c r="B37" s="46">
        <v>7707004</v>
      </c>
      <c r="C37" s="46">
        <v>852</v>
      </c>
      <c r="D37" s="115" t="s">
        <v>86</v>
      </c>
      <c r="E37" s="111">
        <v>2000</v>
      </c>
      <c r="F37" s="111">
        <v>2000</v>
      </c>
    </row>
    <row r="38" spans="1:6" ht="31.5">
      <c r="A38" s="56" t="s">
        <v>123</v>
      </c>
      <c r="B38" s="113">
        <v>7707013</v>
      </c>
      <c r="C38" s="113"/>
      <c r="D38" s="114"/>
      <c r="E38" s="108">
        <f>E39</f>
        <v>9000</v>
      </c>
      <c r="F38" s="108">
        <f>F39</f>
        <v>9000</v>
      </c>
    </row>
    <row r="39" spans="1:6">
      <c r="A39" s="45" t="s">
        <v>23</v>
      </c>
      <c r="B39" s="46">
        <v>7707013</v>
      </c>
      <c r="C39" s="46">
        <v>540</v>
      </c>
      <c r="D39" s="115"/>
      <c r="E39" s="111">
        <f>E40</f>
        <v>9000</v>
      </c>
      <c r="F39" s="111">
        <f>F40</f>
        <v>9000</v>
      </c>
    </row>
    <row r="40" spans="1:6" ht="47.25">
      <c r="A40" s="45" t="s">
        <v>87</v>
      </c>
      <c r="B40" s="46">
        <v>7707013</v>
      </c>
      <c r="C40" s="46">
        <v>540</v>
      </c>
      <c r="D40" s="115" t="s">
        <v>88</v>
      </c>
      <c r="E40" s="111">
        <v>9000</v>
      </c>
      <c r="F40" s="111">
        <v>9000</v>
      </c>
    </row>
    <row r="41" spans="1:6" ht="47.25">
      <c r="A41" s="34" t="s">
        <v>165</v>
      </c>
      <c r="B41" s="36">
        <v>7707801</v>
      </c>
      <c r="C41" s="113"/>
      <c r="D41" s="114"/>
      <c r="E41" s="108">
        <f>E42+E44+E46+E48</f>
        <v>208000</v>
      </c>
      <c r="F41" s="108">
        <f>F42+F44+F46+F48</f>
        <v>208000</v>
      </c>
    </row>
    <row r="42" spans="1:6" ht="31.5">
      <c r="A42" s="45" t="s">
        <v>125</v>
      </c>
      <c r="B42" s="38">
        <v>7707801</v>
      </c>
      <c r="C42" s="46">
        <v>111</v>
      </c>
      <c r="D42" s="115"/>
      <c r="E42" s="111">
        <f>E43</f>
        <v>195000</v>
      </c>
      <c r="F42" s="111">
        <f>F43</f>
        <v>195000</v>
      </c>
    </row>
    <row r="43" spans="1:6">
      <c r="A43" s="45" t="s">
        <v>107</v>
      </c>
      <c r="B43" s="38">
        <v>7707801</v>
      </c>
      <c r="C43" s="46">
        <v>111</v>
      </c>
      <c r="D43" s="115" t="s">
        <v>108</v>
      </c>
      <c r="E43" s="111">
        <v>195000</v>
      </c>
      <c r="F43" s="111">
        <v>195000</v>
      </c>
    </row>
    <row r="44" spans="1:6">
      <c r="A44" s="31" t="s">
        <v>107</v>
      </c>
      <c r="B44" s="38">
        <v>7707801</v>
      </c>
      <c r="C44" s="38">
        <v>122</v>
      </c>
      <c r="D44" s="37" t="s">
        <v>108</v>
      </c>
      <c r="E44" s="40">
        <v>1000</v>
      </c>
      <c r="F44" s="129">
        <v>1000</v>
      </c>
    </row>
    <row r="45" spans="1:6">
      <c r="A45" s="45" t="s">
        <v>107</v>
      </c>
      <c r="B45" s="38">
        <v>7707801</v>
      </c>
      <c r="C45" s="46">
        <v>242</v>
      </c>
      <c r="D45" s="115" t="s">
        <v>108</v>
      </c>
      <c r="E45" s="111"/>
      <c r="F45" s="111"/>
    </row>
    <row r="46" spans="1:6" ht="47.25">
      <c r="A46" s="45" t="s">
        <v>117</v>
      </c>
      <c r="B46" s="38">
        <v>7707801</v>
      </c>
      <c r="C46" s="46">
        <v>244</v>
      </c>
      <c r="D46" s="115"/>
      <c r="E46" s="111">
        <f>E47</f>
        <v>12000</v>
      </c>
      <c r="F46" s="111">
        <f>F47</f>
        <v>12000</v>
      </c>
    </row>
    <row r="47" spans="1:6">
      <c r="A47" s="45" t="s">
        <v>107</v>
      </c>
      <c r="B47" s="38">
        <v>7707801</v>
      </c>
      <c r="C47" s="46">
        <v>244</v>
      </c>
      <c r="D47" s="115" t="s">
        <v>108</v>
      </c>
      <c r="E47" s="111">
        <v>12000</v>
      </c>
      <c r="F47" s="111">
        <v>12000</v>
      </c>
    </row>
    <row r="48" spans="1:6">
      <c r="A48" s="45" t="s">
        <v>124</v>
      </c>
      <c r="B48" s="38">
        <v>7707801</v>
      </c>
      <c r="C48" s="46">
        <v>852</v>
      </c>
      <c r="D48" s="115"/>
      <c r="E48" s="111">
        <f>E49</f>
        <v>0</v>
      </c>
      <c r="F48" s="111">
        <f>F49</f>
        <v>0</v>
      </c>
    </row>
    <row r="49" spans="1:6">
      <c r="A49" s="45" t="s">
        <v>107</v>
      </c>
      <c r="B49" s="38">
        <v>7707801</v>
      </c>
      <c r="C49" s="46">
        <v>852</v>
      </c>
      <c r="D49" s="115" t="s">
        <v>108</v>
      </c>
      <c r="E49" s="111"/>
      <c r="F49" s="111"/>
    </row>
    <row r="50" spans="1:6" ht="47.25">
      <c r="A50" s="34" t="s">
        <v>163</v>
      </c>
      <c r="B50" s="36">
        <v>7707802</v>
      </c>
      <c r="C50" s="46"/>
      <c r="D50" s="115"/>
      <c r="E50" s="108">
        <f>E51+E54</f>
        <v>132000</v>
      </c>
      <c r="F50" s="108">
        <f>F51+F54</f>
        <v>132000</v>
      </c>
    </row>
    <row r="51" spans="1:6" ht="31.5">
      <c r="A51" s="31" t="s">
        <v>125</v>
      </c>
      <c r="B51" s="36">
        <v>7707802</v>
      </c>
      <c r="C51" s="46">
        <v>111</v>
      </c>
      <c r="D51" s="115"/>
      <c r="E51" s="111">
        <f>E52</f>
        <v>130000</v>
      </c>
      <c r="F51" s="111">
        <f>F52</f>
        <v>130000</v>
      </c>
    </row>
    <row r="52" spans="1:6">
      <c r="A52" s="31" t="s">
        <v>164</v>
      </c>
      <c r="B52" s="36">
        <v>7707802</v>
      </c>
      <c r="C52" s="46">
        <v>111</v>
      </c>
      <c r="D52" s="115" t="s">
        <v>108</v>
      </c>
      <c r="E52" s="111">
        <v>130000</v>
      </c>
      <c r="F52" s="111">
        <v>130000</v>
      </c>
    </row>
    <row r="53" spans="1:6" ht="47.25">
      <c r="A53" s="31" t="s">
        <v>117</v>
      </c>
      <c r="B53" s="36">
        <v>7707802</v>
      </c>
      <c r="C53" s="46">
        <v>244</v>
      </c>
      <c r="D53" s="115"/>
      <c r="E53" s="111">
        <f>E54</f>
        <v>2000</v>
      </c>
      <c r="F53" s="111">
        <f>F54</f>
        <v>2000</v>
      </c>
    </row>
    <row r="54" spans="1:6">
      <c r="A54" s="31" t="s">
        <v>164</v>
      </c>
      <c r="B54" s="36">
        <v>7707802</v>
      </c>
      <c r="C54" s="46">
        <v>244</v>
      </c>
      <c r="D54" s="115" t="s">
        <v>108</v>
      </c>
      <c r="E54" s="111">
        <v>2000</v>
      </c>
      <c r="F54" s="111">
        <v>2000</v>
      </c>
    </row>
    <row r="55" spans="1:6" ht="47.25">
      <c r="A55" s="56" t="s">
        <v>129</v>
      </c>
      <c r="B55" s="113">
        <v>7707032</v>
      </c>
      <c r="C55" s="113"/>
      <c r="D55" s="114"/>
      <c r="E55" s="108">
        <f>E56</f>
        <v>21000</v>
      </c>
      <c r="F55" s="108">
        <f>F56</f>
        <v>48000</v>
      </c>
    </row>
    <row r="56" spans="1:6" ht="47.25">
      <c r="A56" s="45" t="s">
        <v>117</v>
      </c>
      <c r="B56" s="46">
        <v>7707032</v>
      </c>
      <c r="C56" s="46">
        <v>244</v>
      </c>
      <c r="D56" s="115"/>
      <c r="E56" s="111">
        <f>E57</f>
        <v>21000</v>
      </c>
      <c r="F56" s="111">
        <f>F57</f>
        <v>48000</v>
      </c>
    </row>
    <row r="57" spans="1:6" ht="47.25">
      <c r="A57" s="45" t="s">
        <v>93</v>
      </c>
      <c r="B57" s="46">
        <v>7707032</v>
      </c>
      <c r="C57" s="46">
        <v>244</v>
      </c>
      <c r="D57" s="115" t="s">
        <v>96</v>
      </c>
      <c r="E57" s="111">
        <v>21000</v>
      </c>
      <c r="F57" s="111">
        <v>48000</v>
      </c>
    </row>
    <row r="58" spans="1:6" ht="47.25">
      <c r="A58" s="34" t="s">
        <v>129</v>
      </c>
      <c r="B58" s="36">
        <v>7707033</v>
      </c>
      <c r="C58" s="36"/>
      <c r="D58" s="35"/>
      <c r="E58" s="42">
        <f>E59</f>
        <v>10800</v>
      </c>
      <c r="F58" s="42">
        <f>F59</f>
        <v>10800</v>
      </c>
    </row>
    <row r="59" spans="1:6" ht="47.25">
      <c r="A59" s="31" t="s">
        <v>117</v>
      </c>
      <c r="B59" s="38">
        <v>7707033</v>
      </c>
      <c r="C59" s="38">
        <v>244</v>
      </c>
      <c r="D59" s="37"/>
      <c r="E59" s="40">
        <f>E60</f>
        <v>10800</v>
      </c>
      <c r="F59" s="40">
        <f>F60</f>
        <v>10800</v>
      </c>
    </row>
    <row r="60" spans="1:6" ht="47.25">
      <c r="A60" s="31" t="s">
        <v>93</v>
      </c>
      <c r="B60" s="38">
        <v>7707033</v>
      </c>
      <c r="C60" s="38">
        <v>244</v>
      </c>
      <c r="D60" s="37" t="s">
        <v>94</v>
      </c>
      <c r="E60" s="40">
        <v>10800</v>
      </c>
      <c r="F60" s="40">
        <v>10800</v>
      </c>
    </row>
    <row r="61" spans="1:6" ht="31.5">
      <c r="A61" s="56" t="s">
        <v>130</v>
      </c>
      <c r="B61" s="113">
        <v>7707501</v>
      </c>
      <c r="C61" s="113"/>
      <c r="D61" s="114"/>
      <c r="E61" s="108">
        <f>E62</f>
        <v>5000</v>
      </c>
      <c r="F61" s="108">
        <f>F62</f>
        <v>5000</v>
      </c>
    </row>
    <row r="62" spans="1:6" ht="47.25">
      <c r="A62" s="45" t="s">
        <v>117</v>
      </c>
      <c r="B62" s="46">
        <v>7707501</v>
      </c>
      <c r="C62" s="46">
        <v>244</v>
      </c>
      <c r="D62" s="115"/>
      <c r="E62" s="111">
        <f>E63</f>
        <v>5000</v>
      </c>
      <c r="F62" s="111">
        <f>F63</f>
        <v>5000</v>
      </c>
    </row>
    <row r="63" spans="1:6">
      <c r="A63" s="45" t="s">
        <v>110</v>
      </c>
      <c r="B63" s="46">
        <v>7707501</v>
      </c>
      <c r="C63" s="46">
        <v>244</v>
      </c>
      <c r="D63" s="115" t="s">
        <v>111</v>
      </c>
      <c r="E63" s="111">
        <v>5000</v>
      </c>
      <c r="F63" s="111">
        <v>5000</v>
      </c>
    </row>
    <row r="64" spans="1:6" ht="31.5">
      <c r="A64" s="116" t="s">
        <v>135</v>
      </c>
      <c r="B64" s="106">
        <v>7707502</v>
      </c>
      <c r="C64" s="113"/>
      <c r="D64" s="114"/>
      <c r="E64" s="108">
        <f>E65+E67</f>
        <v>160800</v>
      </c>
      <c r="F64" s="108">
        <f>F65+F67</f>
        <v>170000</v>
      </c>
    </row>
    <row r="65" spans="1:6" ht="47.25">
      <c r="A65" s="45" t="s">
        <v>117</v>
      </c>
      <c r="B65" s="46">
        <v>7707502</v>
      </c>
      <c r="C65" s="46">
        <v>244</v>
      </c>
      <c r="D65" s="115"/>
      <c r="E65" s="111">
        <f>E66</f>
        <v>150800</v>
      </c>
      <c r="F65" s="111">
        <f>F66</f>
        <v>125000</v>
      </c>
    </row>
    <row r="66" spans="1:6">
      <c r="A66" s="45" t="s">
        <v>99</v>
      </c>
      <c r="B66" s="46">
        <v>7707502</v>
      </c>
      <c r="C66" s="46">
        <v>244</v>
      </c>
      <c r="D66" s="115" t="s">
        <v>100</v>
      </c>
      <c r="E66" s="111">
        <v>150800</v>
      </c>
      <c r="F66" s="111">
        <v>125000</v>
      </c>
    </row>
    <row r="67" spans="1:6" ht="47.25">
      <c r="A67" s="31" t="s">
        <v>117</v>
      </c>
      <c r="B67" s="38">
        <v>7707502</v>
      </c>
      <c r="C67" s="38">
        <v>244</v>
      </c>
      <c r="D67" s="37"/>
      <c r="E67" s="40">
        <f>E68</f>
        <v>10000</v>
      </c>
      <c r="F67" s="40">
        <f>F68</f>
        <v>45000</v>
      </c>
    </row>
    <row r="68" spans="1:6">
      <c r="A68" s="31" t="s">
        <v>110</v>
      </c>
      <c r="B68" s="38">
        <v>7707502</v>
      </c>
      <c r="C68" s="38">
        <v>244</v>
      </c>
      <c r="D68" s="37" t="s">
        <v>111</v>
      </c>
      <c r="E68" s="40">
        <v>10000</v>
      </c>
      <c r="F68" s="40">
        <v>45000</v>
      </c>
    </row>
    <row r="69" spans="1:6" ht="31.5">
      <c r="A69" s="95" t="s">
        <v>181</v>
      </c>
      <c r="B69" s="36">
        <v>7707503</v>
      </c>
      <c r="C69" s="36"/>
      <c r="D69" s="35"/>
      <c r="E69" s="42">
        <f>E70</f>
        <v>1000</v>
      </c>
      <c r="F69" s="42">
        <f>F70</f>
        <v>2000</v>
      </c>
    </row>
    <row r="70" spans="1:6" ht="47.25">
      <c r="A70" s="31" t="s">
        <v>117</v>
      </c>
      <c r="B70" s="38">
        <v>7707503</v>
      </c>
      <c r="C70" s="38">
        <v>244</v>
      </c>
      <c r="D70" s="37"/>
      <c r="E70" s="40">
        <f>E71</f>
        <v>1000</v>
      </c>
      <c r="F70" s="40">
        <f>F71</f>
        <v>2000</v>
      </c>
    </row>
    <row r="71" spans="1:6">
      <c r="A71" s="31" t="s">
        <v>110</v>
      </c>
      <c r="B71" s="38">
        <v>7707503</v>
      </c>
      <c r="C71" s="38">
        <v>244</v>
      </c>
      <c r="D71" s="37" t="s">
        <v>111</v>
      </c>
      <c r="E71" s="40">
        <v>1000</v>
      </c>
      <c r="F71" s="40">
        <v>2000</v>
      </c>
    </row>
    <row r="72" spans="1:6" ht="31.5">
      <c r="A72" s="95" t="s">
        <v>182</v>
      </c>
      <c r="B72" s="36">
        <v>7707504</v>
      </c>
      <c r="C72" s="36"/>
      <c r="D72" s="35"/>
      <c r="E72" s="42">
        <f>E73</f>
        <v>1000</v>
      </c>
      <c r="F72" s="42">
        <f>F73</f>
        <v>2000</v>
      </c>
    </row>
    <row r="73" spans="1:6" ht="47.25">
      <c r="A73" s="31" t="s">
        <v>117</v>
      </c>
      <c r="B73" s="38">
        <v>7707504</v>
      </c>
      <c r="C73" s="38">
        <v>244</v>
      </c>
      <c r="D73" s="37"/>
      <c r="E73" s="40">
        <f>E74</f>
        <v>1000</v>
      </c>
      <c r="F73" s="40">
        <f>F74</f>
        <v>2000</v>
      </c>
    </row>
    <row r="74" spans="1:6">
      <c r="A74" s="31" t="s">
        <v>110</v>
      </c>
      <c r="B74" s="38">
        <v>7707504</v>
      </c>
      <c r="C74" s="38">
        <v>244</v>
      </c>
      <c r="D74" s="37" t="s">
        <v>111</v>
      </c>
      <c r="E74" s="40">
        <v>1000</v>
      </c>
      <c r="F74" s="40">
        <v>2000</v>
      </c>
    </row>
    <row r="75" spans="1:6" ht="31.5">
      <c r="A75" s="34" t="s">
        <v>132</v>
      </c>
      <c r="B75" s="36">
        <v>7707505</v>
      </c>
      <c r="C75" s="36"/>
      <c r="D75" s="35"/>
      <c r="E75" s="42">
        <f>E76</f>
        <v>28000</v>
      </c>
      <c r="F75" s="42">
        <f>F76</f>
        <v>44000</v>
      </c>
    </row>
    <row r="76" spans="1:6" ht="47.25">
      <c r="A76" s="31" t="s">
        <v>117</v>
      </c>
      <c r="B76" s="38">
        <v>7707505</v>
      </c>
      <c r="C76" s="38">
        <v>244</v>
      </c>
      <c r="D76" s="37"/>
      <c r="E76" s="40">
        <f>E77</f>
        <v>28000</v>
      </c>
      <c r="F76" s="40">
        <f>F77</f>
        <v>44000</v>
      </c>
    </row>
    <row r="77" spans="1:6">
      <c r="A77" s="31" t="s">
        <v>110</v>
      </c>
      <c r="B77" s="38">
        <v>7707505</v>
      </c>
      <c r="C77" s="38">
        <v>244</v>
      </c>
      <c r="D77" s="37" t="s">
        <v>111</v>
      </c>
      <c r="E77" s="40">
        <v>28000</v>
      </c>
      <c r="F77" s="40">
        <v>44000</v>
      </c>
    </row>
    <row r="78" spans="1:6" s="101" customFormat="1" ht="31.5">
      <c r="A78" s="97" t="s">
        <v>185</v>
      </c>
      <c r="B78" s="98">
        <v>7708022</v>
      </c>
      <c r="C78" s="98"/>
      <c r="D78" s="99"/>
      <c r="E78" s="100">
        <f>E79</f>
        <v>30000</v>
      </c>
      <c r="F78" s="100">
        <f>F79</f>
        <v>30000</v>
      </c>
    </row>
    <row r="79" spans="1:6" ht="34.5" customHeight="1">
      <c r="A79" s="102" t="s">
        <v>184</v>
      </c>
      <c r="B79" s="103">
        <v>7708022</v>
      </c>
      <c r="C79" s="103">
        <v>321</v>
      </c>
      <c r="D79" s="104"/>
      <c r="E79" s="105">
        <f>E80</f>
        <v>30000</v>
      </c>
      <c r="F79" s="105">
        <f>F80</f>
        <v>30000</v>
      </c>
    </row>
    <row r="80" spans="1:6">
      <c r="A80" s="102" t="s">
        <v>180</v>
      </c>
      <c r="B80" s="103">
        <v>7708022</v>
      </c>
      <c r="C80" s="103">
        <v>321</v>
      </c>
      <c r="D80" s="104" t="s">
        <v>183</v>
      </c>
      <c r="E80" s="105">
        <v>30000</v>
      </c>
      <c r="F80" s="105">
        <v>30000</v>
      </c>
    </row>
    <row r="81" spans="1:6" ht="31.5">
      <c r="A81" s="34" t="s">
        <v>188</v>
      </c>
      <c r="B81" s="36">
        <v>7709006</v>
      </c>
      <c r="C81" s="36"/>
      <c r="D81" s="35"/>
      <c r="E81" s="42">
        <f>E82</f>
        <v>95000</v>
      </c>
      <c r="F81" s="42">
        <f>F82</f>
        <v>0</v>
      </c>
    </row>
    <row r="82" spans="1:6" ht="31.5">
      <c r="A82" s="31" t="s">
        <v>191</v>
      </c>
      <c r="B82" s="38">
        <v>7709006</v>
      </c>
      <c r="C82" s="38">
        <v>880</v>
      </c>
      <c r="D82" s="37"/>
      <c r="E82" s="40">
        <f>E83</f>
        <v>95000</v>
      </c>
      <c r="F82" s="40">
        <f>F83</f>
        <v>0</v>
      </c>
    </row>
    <row r="83" spans="1:6">
      <c r="A83" s="31" t="s">
        <v>192</v>
      </c>
      <c r="B83" s="38">
        <v>7709006</v>
      </c>
      <c r="C83" s="38">
        <v>880</v>
      </c>
      <c r="D83" s="37" t="s">
        <v>189</v>
      </c>
      <c r="E83" s="40">
        <v>95000</v>
      </c>
      <c r="F83" s="40">
        <v>0</v>
      </c>
    </row>
    <row r="84" spans="1:6" ht="72">
      <c r="A84" s="128" t="s">
        <v>196</v>
      </c>
      <c r="B84" s="36" t="s">
        <v>195</v>
      </c>
      <c r="C84" s="36"/>
      <c r="D84" s="35"/>
      <c r="E84" s="42">
        <f>E85</f>
        <v>700</v>
      </c>
      <c r="F84" s="42">
        <f>F85</f>
        <v>700</v>
      </c>
    </row>
    <row r="85" spans="1:6" ht="47.25">
      <c r="A85" s="31" t="s">
        <v>117</v>
      </c>
      <c r="B85" s="38" t="s">
        <v>195</v>
      </c>
      <c r="C85" s="38">
        <v>244</v>
      </c>
      <c r="D85" s="37"/>
      <c r="E85" s="40">
        <f>E86</f>
        <v>700</v>
      </c>
      <c r="F85" s="40">
        <f>F86</f>
        <v>700</v>
      </c>
    </row>
    <row r="86" spans="1:6">
      <c r="A86" s="31" t="s">
        <v>187</v>
      </c>
      <c r="B86" s="38" t="s">
        <v>195</v>
      </c>
      <c r="C86" s="38">
        <v>244</v>
      </c>
      <c r="D86" s="37" t="s">
        <v>194</v>
      </c>
      <c r="E86" s="40">
        <v>700</v>
      </c>
      <c r="F86" s="40">
        <v>700</v>
      </c>
    </row>
    <row r="87" spans="1:6">
      <c r="A87" s="56" t="s">
        <v>109</v>
      </c>
      <c r="B87" s="113"/>
      <c r="C87" s="113"/>
      <c r="D87" s="114"/>
      <c r="E87" s="108">
        <f>E13+E18+E21+E25+E38+E41+E50+E55+E58+E61+E64+E69+E72+E75+E78+E81+E84</f>
        <v>2606100</v>
      </c>
      <c r="F87" s="108">
        <f>F13+F18+F21+F25+F38+F41+F50+F55+F58+F61+F64+F69+F72+F75+F78+F84</f>
        <v>2613300</v>
      </c>
    </row>
    <row r="88" spans="1:6">
      <c r="E88" s="117"/>
      <c r="F88" s="118"/>
    </row>
    <row r="89" spans="1:6" ht="18.75">
      <c r="A89" s="1" t="s">
        <v>172</v>
      </c>
      <c r="E89" s="1"/>
      <c r="F89" s="2" t="s">
        <v>177</v>
      </c>
    </row>
    <row r="92" spans="1:6">
      <c r="E92" s="26"/>
      <c r="F92" s="26"/>
    </row>
    <row r="93" spans="1:6">
      <c r="E93" s="26"/>
      <c r="F93" s="26"/>
    </row>
    <row r="94" spans="1:6">
      <c r="E94" s="26"/>
      <c r="F94" s="26"/>
    </row>
    <row r="95" spans="1:6">
      <c r="E95" s="26"/>
      <c r="F95" s="26"/>
    </row>
    <row r="96" spans="1:6">
      <c r="E96" s="26"/>
    </row>
    <row r="98" spans="5:6">
      <c r="E98" s="25"/>
      <c r="F98" s="25"/>
    </row>
  </sheetData>
  <mergeCells count="8">
    <mergeCell ref="A6:F6"/>
    <mergeCell ref="A7:F7"/>
    <mergeCell ref="A8:F8"/>
    <mergeCell ref="A11:A12"/>
    <mergeCell ref="B11:B12"/>
    <mergeCell ref="C11:C12"/>
    <mergeCell ref="D11:D12"/>
    <mergeCell ref="E11:F11"/>
  </mergeCells>
  <phoneticPr fontId="11" type="noConversion"/>
  <pageMargins left="0.7" right="0.7" top="0.75" bottom="0.75" header="0.3" footer="0.3"/>
  <pageSetup paperSize="9" scale="60" orientation="portrait" verticalDpi="0" r:id="rId1"/>
  <rowBreaks count="1" manualBreakCount="1">
    <brk id="37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H110"/>
  <sheetViews>
    <sheetView topLeftCell="A96" zoomScale="75" zoomScaleNormal="75" workbookViewId="0">
      <selection activeCell="K98" sqref="K98"/>
    </sheetView>
  </sheetViews>
  <sheetFormatPr defaultRowHeight="15.75"/>
  <cols>
    <col min="1" max="1" width="50.85546875" style="4" customWidth="1"/>
    <col min="2" max="2" width="14.5703125" style="4" customWidth="1"/>
    <col min="3" max="3" width="16" style="4" customWidth="1"/>
    <col min="4" max="4" width="20.140625" style="19" customWidth="1"/>
    <col min="5" max="5" width="14.28515625" style="19" customWidth="1"/>
    <col min="6" max="6" width="23.28515625" style="19" customWidth="1"/>
    <col min="7" max="7" width="0.140625" style="19" customWidth="1"/>
    <col min="8" max="8" width="19.7109375" style="15" hidden="1" customWidth="1"/>
  </cols>
  <sheetData>
    <row r="1" spans="1:8">
      <c r="D1" s="18" t="s">
        <v>310</v>
      </c>
    </row>
    <row r="2" spans="1:8">
      <c r="D2" s="18" t="s">
        <v>390</v>
      </c>
    </row>
    <row r="3" spans="1:8">
      <c r="D3" s="5" t="s">
        <v>250</v>
      </c>
    </row>
    <row r="4" spans="1:8">
      <c r="A4" s="232" t="s">
        <v>305</v>
      </c>
      <c r="D4" s="18"/>
      <c r="G4" s="206"/>
    </row>
    <row r="5" spans="1:8">
      <c r="D5" s="18"/>
      <c r="E5" s="18"/>
      <c r="F5" s="18"/>
      <c r="G5" s="18"/>
    </row>
    <row r="6" spans="1:8">
      <c r="A6" s="284"/>
      <c r="B6" s="284"/>
      <c r="C6" s="285"/>
      <c r="D6" s="285"/>
      <c r="E6" s="285"/>
      <c r="F6" s="285"/>
      <c r="G6" s="285"/>
      <c r="H6" s="285"/>
    </row>
    <row r="7" spans="1:8" ht="87.75" customHeight="1">
      <c r="A7" s="284" t="s">
        <v>312</v>
      </c>
      <c r="B7" s="284"/>
      <c r="C7" s="284"/>
      <c r="D7" s="284"/>
      <c r="E7" s="284"/>
      <c r="F7" s="284"/>
      <c r="G7" s="284"/>
      <c r="H7" s="284"/>
    </row>
    <row r="8" spans="1:8">
      <c r="A8" s="8" t="s">
        <v>78</v>
      </c>
      <c r="B8" s="8" t="s">
        <v>78</v>
      </c>
      <c r="C8" s="8" t="s">
        <v>78</v>
      </c>
      <c r="D8" s="20" t="s">
        <v>78</v>
      </c>
      <c r="E8" s="20" t="s">
        <v>78</v>
      </c>
      <c r="F8" s="20"/>
      <c r="G8" s="20"/>
      <c r="H8" s="8"/>
    </row>
    <row r="9" spans="1:8" ht="78.75">
      <c r="A9" s="295" t="s">
        <v>79</v>
      </c>
      <c r="B9" s="297" t="s">
        <v>155</v>
      </c>
      <c r="C9" s="297" t="s">
        <v>80</v>
      </c>
      <c r="D9" s="299" t="s">
        <v>113</v>
      </c>
      <c r="E9" s="299" t="s">
        <v>114</v>
      </c>
      <c r="F9" s="233" t="s">
        <v>3</v>
      </c>
      <c r="G9" s="182" t="s">
        <v>3</v>
      </c>
      <c r="H9" s="183" t="s">
        <v>3</v>
      </c>
    </row>
    <row r="10" spans="1:8">
      <c r="A10" s="296"/>
      <c r="B10" s="298"/>
      <c r="C10" s="298"/>
      <c r="D10" s="300"/>
      <c r="E10" s="300"/>
      <c r="F10" s="212">
        <v>2019</v>
      </c>
      <c r="G10" s="184">
        <v>2019</v>
      </c>
      <c r="H10" s="183">
        <v>2020</v>
      </c>
    </row>
    <row r="11" spans="1:8" ht="47.25">
      <c r="A11" s="28" t="s">
        <v>178</v>
      </c>
      <c r="B11" s="29" t="s">
        <v>190</v>
      </c>
      <c r="C11" s="29"/>
      <c r="D11" s="30"/>
      <c r="E11" s="30"/>
      <c r="F11" s="223"/>
      <c r="G11" s="170"/>
      <c r="H11" s="185"/>
    </row>
    <row r="12" spans="1:8">
      <c r="A12" s="9" t="s">
        <v>81</v>
      </c>
      <c r="B12" s="29" t="s">
        <v>190</v>
      </c>
      <c r="C12" s="29" t="s">
        <v>82</v>
      </c>
      <c r="D12" s="30"/>
      <c r="E12" s="30"/>
      <c r="F12" s="223">
        <f>F13+F18+F27+F31+F34</f>
        <v>2162173.9299999997</v>
      </c>
      <c r="G12" s="170">
        <f>G13+G18+G27+G31+G34</f>
        <v>1670640</v>
      </c>
      <c r="H12" s="186">
        <f>H13+H18+H27+H31+H34</f>
        <v>1609030</v>
      </c>
    </row>
    <row r="13" spans="1:8" ht="47.25">
      <c r="A13" s="9" t="s">
        <v>83</v>
      </c>
      <c r="B13" s="29" t="s">
        <v>190</v>
      </c>
      <c r="C13" s="29" t="s">
        <v>84</v>
      </c>
      <c r="D13" s="30"/>
      <c r="E13" s="30"/>
      <c r="F13" s="223">
        <f>F14</f>
        <v>420542.80999999994</v>
      </c>
      <c r="G13" s="170">
        <f>G14</f>
        <v>358140</v>
      </c>
      <c r="H13" s="186">
        <f>H14</f>
        <v>295330</v>
      </c>
    </row>
    <row r="14" spans="1:8">
      <c r="A14" s="34" t="s">
        <v>118</v>
      </c>
      <c r="B14" s="29" t="s">
        <v>190</v>
      </c>
      <c r="C14" s="29" t="s">
        <v>84</v>
      </c>
      <c r="D14" s="30">
        <v>7700300000</v>
      </c>
      <c r="E14" s="30"/>
      <c r="F14" s="225">
        <f>F15+F17+F16</f>
        <v>420542.80999999994</v>
      </c>
      <c r="G14" s="187">
        <f>G15+G17+G16</f>
        <v>358140</v>
      </c>
      <c r="H14" s="187">
        <f>H15+H17+H16</f>
        <v>295330</v>
      </c>
    </row>
    <row r="15" spans="1:8" ht="45.6" customHeight="1">
      <c r="A15" s="12" t="s">
        <v>116</v>
      </c>
      <c r="B15" s="32" t="s">
        <v>190</v>
      </c>
      <c r="C15" s="32" t="s">
        <v>84</v>
      </c>
      <c r="D15" s="33">
        <v>7700380110</v>
      </c>
      <c r="E15" s="33">
        <v>121</v>
      </c>
      <c r="F15" s="222">
        <v>316870.96999999997</v>
      </c>
      <c r="G15" s="172">
        <v>301640</v>
      </c>
      <c r="H15" s="188">
        <v>240830</v>
      </c>
    </row>
    <row r="16" spans="1:8" ht="79.150000000000006" customHeight="1">
      <c r="A16" s="49" t="s">
        <v>235</v>
      </c>
      <c r="B16" s="32" t="s">
        <v>190</v>
      </c>
      <c r="C16" s="32" t="s">
        <v>84</v>
      </c>
      <c r="D16" s="33">
        <v>7700380110</v>
      </c>
      <c r="E16" s="33">
        <v>129</v>
      </c>
      <c r="F16" s="222">
        <v>91671.84</v>
      </c>
      <c r="G16" s="172">
        <v>54500</v>
      </c>
      <c r="H16" s="188">
        <v>52500</v>
      </c>
    </row>
    <row r="17" spans="1:8" ht="47.25">
      <c r="A17" s="12" t="s">
        <v>121</v>
      </c>
      <c r="B17" s="32" t="s">
        <v>190</v>
      </c>
      <c r="C17" s="37" t="s">
        <v>84</v>
      </c>
      <c r="D17" s="38">
        <v>7700380190</v>
      </c>
      <c r="E17" s="38">
        <v>122</v>
      </c>
      <c r="F17" s="222">
        <v>12000</v>
      </c>
      <c r="G17" s="176">
        <v>2000</v>
      </c>
      <c r="H17" s="189">
        <v>2000</v>
      </c>
    </row>
    <row r="18" spans="1:8">
      <c r="A18" s="34" t="s">
        <v>120</v>
      </c>
      <c r="B18" s="29" t="s">
        <v>190</v>
      </c>
      <c r="C18" s="35" t="s">
        <v>86</v>
      </c>
      <c r="D18" s="36">
        <v>7700400000</v>
      </c>
      <c r="E18" s="36"/>
      <c r="F18" s="223">
        <f>F19+F21+F22+F23+F25+F26+F20+F24</f>
        <v>1190567.8799999999</v>
      </c>
      <c r="G18" s="175">
        <f>G19+G21+G22+G23+G25+G26+G20</f>
        <v>1218200</v>
      </c>
      <c r="H18" s="186">
        <f>H19+H21+H22+H23+H25+H26+H20</f>
        <v>1219400</v>
      </c>
    </row>
    <row r="19" spans="1:8" ht="47.25">
      <c r="A19" s="31" t="s">
        <v>116</v>
      </c>
      <c r="B19" s="32" t="s">
        <v>190</v>
      </c>
      <c r="C19" s="37" t="s">
        <v>86</v>
      </c>
      <c r="D19" s="38">
        <v>7700480110</v>
      </c>
      <c r="E19" s="38">
        <v>121</v>
      </c>
      <c r="F19" s="222">
        <v>801153.24</v>
      </c>
      <c r="G19" s="176">
        <v>813100</v>
      </c>
      <c r="H19" s="189">
        <v>814100</v>
      </c>
    </row>
    <row r="20" spans="1:8" ht="64.150000000000006" customHeight="1">
      <c r="A20" s="31" t="s">
        <v>235</v>
      </c>
      <c r="B20" s="32" t="s">
        <v>190</v>
      </c>
      <c r="C20" s="37" t="s">
        <v>86</v>
      </c>
      <c r="D20" s="38">
        <v>7700480110</v>
      </c>
      <c r="E20" s="38">
        <v>129</v>
      </c>
      <c r="F20" s="222">
        <v>241214.64</v>
      </c>
      <c r="G20" s="176">
        <v>264700</v>
      </c>
      <c r="H20" s="189">
        <v>265700</v>
      </c>
    </row>
    <row r="21" spans="1:8" ht="47.25">
      <c r="A21" s="12" t="s">
        <v>121</v>
      </c>
      <c r="B21" s="32" t="s">
        <v>190</v>
      </c>
      <c r="C21" s="37" t="s">
        <v>86</v>
      </c>
      <c r="D21" s="38">
        <v>7700480190</v>
      </c>
      <c r="E21" s="38">
        <v>122</v>
      </c>
      <c r="F21" s="222">
        <v>6000</v>
      </c>
      <c r="G21" s="176">
        <v>3000</v>
      </c>
      <c r="H21" s="189">
        <v>3000</v>
      </c>
    </row>
    <row r="22" spans="1:8" ht="31.5" hidden="1">
      <c r="A22" s="31" t="s">
        <v>122</v>
      </c>
      <c r="B22" s="32" t="s">
        <v>190</v>
      </c>
      <c r="C22" s="37" t="s">
        <v>86</v>
      </c>
      <c r="D22" s="38">
        <v>770048019</v>
      </c>
      <c r="E22" s="33">
        <v>242</v>
      </c>
      <c r="F22" s="222"/>
      <c r="G22" s="172"/>
      <c r="H22" s="188"/>
    </row>
    <row r="23" spans="1:8" ht="47.25">
      <c r="A23" s="39" t="s">
        <v>117</v>
      </c>
      <c r="B23" s="32" t="s">
        <v>190</v>
      </c>
      <c r="C23" s="37" t="s">
        <v>86</v>
      </c>
      <c r="D23" s="38">
        <v>7700480190</v>
      </c>
      <c r="E23" s="33">
        <v>244</v>
      </c>
      <c r="F23" s="222">
        <v>132200</v>
      </c>
      <c r="G23" s="172">
        <v>135400</v>
      </c>
      <c r="H23" s="188">
        <v>134600</v>
      </c>
    </row>
    <row r="24" spans="1:8" ht="31.5">
      <c r="A24" s="235" t="s">
        <v>271</v>
      </c>
      <c r="B24" s="32" t="s">
        <v>190</v>
      </c>
      <c r="C24" s="37" t="s">
        <v>86</v>
      </c>
      <c r="D24" s="38">
        <v>7700489999</v>
      </c>
      <c r="E24" s="38">
        <v>851</v>
      </c>
      <c r="F24" s="222">
        <v>3000</v>
      </c>
      <c r="G24" s="176">
        <v>1000</v>
      </c>
      <c r="H24" s="189">
        <v>1000</v>
      </c>
    </row>
    <row r="25" spans="1:8">
      <c r="A25" s="31" t="s">
        <v>124</v>
      </c>
      <c r="B25" s="32" t="s">
        <v>190</v>
      </c>
      <c r="C25" s="37" t="s">
        <v>86</v>
      </c>
      <c r="D25" s="38">
        <v>7700489999</v>
      </c>
      <c r="E25" s="38">
        <v>852</v>
      </c>
      <c r="F25" s="222">
        <v>6000</v>
      </c>
      <c r="G25" s="176">
        <v>1000</v>
      </c>
      <c r="H25" s="189">
        <v>1000</v>
      </c>
    </row>
    <row r="26" spans="1:8" s="136" customFormat="1" ht="24.6" customHeight="1">
      <c r="A26" s="131" t="s">
        <v>237</v>
      </c>
      <c r="B26" s="132" t="s">
        <v>190</v>
      </c>
      <c r="C26" s="132" t="s">
        <v>86</v>
      </c>
      <c r="D26" s="38">
        <v>7700489999</v>
      </c>
      <c r="E26" s="134">
        <v>853</v>
      </c>
      <c r="F26" s="222">
        <v>1000</v>
      </c>
      <c r="G26" s="176">
        <v>1000</v>
      </c>
      <c r="H26" s="189">
        <v>1000</v>
      </c>
    </row>
    <row r="27" spans="1:8" ht="34.5" customHeight="1">
      <c r="A27" s="9" t="s">
        <v>87</v>
      </c>
      <c r="B27" s="29" t="s">
        <v>190</v>
      </c>
      <c r="C27" s="35" t="s">
        <v>88</v>
      </c>
      <c r="D27" s="36"/>
      <c r="E27" s="36"/>
      <c r="F27" s="223">
        <f>F28</f>
        <v>547363.24</v>
      </c>
      <c r="G27" s="175">
        <f t="shared" ref="G27:H28" si="0">G28</f>
        <v>90700</v>
      </c>
      <c r="H27" s="186">
        <f t="shared" si="0"/>
        <v>90700</v>
      </c>
    </row>
    <row r="28" spans="1:8" ht="31.5">
      <c r="A28" s="31" t="s">
        <v>123</v>
      </c>
      <c r="B28" s="32" t="s">
        <v>190</v>
      </c>
      <c r="C28" s="37" t="s">
        <v>88</v>
      </c>
      <c r="D28" s="38">
        <v>7701300000</v>
      </c>
      <c r="E28" s="38"/>
      <c r="F28" s="222">
        <f>F29</f>
        <v>547363.24</v>
      </c>
      <c r="G28" s="176">
        <f t="shared" si="0"/>
        <v>90700</v>
      </c>
      <c r="H28" s="189">
        <f t="shared" si="0"/>
        <v>90700</v>
      </c>
    </row>
    <row r="29" spans="1:8">
      <c r="A29" s="31" t="s">
        <v>23</v>
      </c>
      <c r="B29" s="32" t="s">
        <v>190</v>
      </c>
      <c r="C29" s="37" t="s">
        <v>88</v>
      </c>
      <c r="D29" s="38">
        <v>7701389999</v>
      </c>
      <c r="E29" s="38">
        <v>540</v>
      </c>
      <c r="F29" s="222">
        <v>547363.24</v>
      </c>
      <c r="G29" s="176">
        <v>90700</v>
      </c>
      <c r="H29" s="189">
        <v>90700</v>
      </c>
    </row>
    <row r="30" spans="1:8" ht="31.5" hidden="1">
      <c r="A30" s="31" t="s">
        <v>188</v>
      </c>
      <c r="B30" s="32" t="s">
        <v>190</v>
      </c>
      <c r="C30" s="37" t="s">
        <v>189</v>
      </c>
      <c r="D30" s="38">
        <v>9020189999</v>
      </c>
      <c r="E30" s="38">
        <v>880</v>
      </c>
      <c r="F30" s="222">
        <v>0</v>
      </c>
      <c r="G30" s="176">
        <v>0</v>
      </c>
      <c r="H30" s="189">
        <v>0</v>
      </c>
    </row>
    <row r="31" spans="1:8">
      <c r="A31" s="9" t="s">
        <v>89</v>
      </c>
      <c r="B31" s="29" t="s">
        <v>190</v>
      </c>
      <c r="C31" s="35" t="s">
        <v>90</v>
      </c>
      <c r="D31" s="36"/>
      <c r="E31" s="36"/>
      <c r="F31" s="223">
        <f t="shared" ref="F31:H32" si="1">F32</f>
        <v>3000</v>
      </c>
      <c r="G31" s="175">
        <f t="shared" si="1"/>
        <v>3000</v>
      </c>
      <c r="H31" s="186">
        <f t="shared" si="1"/>
        <v>3000</v>
      </c>
    </row>
    <row r="32" spans="1:8" ht="31.5">
      <c r="A32" s="31" t="s">
        <v>127</v>
      </c>
      <c r="B32" s="32" t="s">
        <v>190</v>
      </c>
      <c r="C32" s="37" t="s">
        <v>90</v>
      </c>
      <c r="D32" s="38">
        <v>7700100000</v>
      </c>
      <c r="E32" s="38"/>
      <c r="F32" s="222">
        <f t="shared" si="1"/>
        <v>3000</v>
      </c>
      <c r="G32" s="176">
        <f t="shared" si="1"/>
        <v>3000</v>
      </c>
      <c r="H32" s="189">
        <f t="shared" si="1"/>
        <v>3000</v>
      </c>
    </row>
    <row r="33" spans="1:8">
      <c r="A33" s="31" t="s">
        <v>128</v>
      </c>
      <c r="B33" s="32" t="s">
        <v>190</v>
      </c>
      <c r="C33" s="37" t="s">
        <v>90</v>
      </c>
      <c r="D33" s="38">
        <v>7700189120</v>
      </c>
      <c r="E33" s="38">
        <v>870</v>
      </c>
      <c r="F33" s="222">
        <v>3000</v>
      </c>
      <c r="G33" s="176">
        <v>3000</v>
      </c>
      <c r="H33" s="189">
        <v>3000</v>
      </c>
    </row>
    <row r="34" spans="1:8" ht="109.5" customHeight="1">
      <c r="A34" s="155" t="s">
        <v>196</v>
      </c>
      <c r="B34" s="29" t="s">
        <v>190</v>
      </c>
      <c r="C34" s="35" t="s">
        <v>194</v>
      </c>
      <c r="D34" s="36"/>
      <c r="E34" s="36"/>
      <c r="F34" s="223">
        <f>F35</f>
        <v>700</v>
      </c>
      <c r="G34" s="175">
        <f>G35</f>
        <v>600</v>
      </c>
      <c r="H34" s="186">
        <f>H35</f>
        <v>600</v>
      </c>
    </row>
    <row r="35" spans="1:8" ht="47.25">
      <c r="A35" s="131" t="s">
        <v>117</v>
      </c>
      <c r="B35" s="32" t="s">
        <v>190</v>
      </c>
      <c r="C35" s="37" t="s">
        <v>194</v>
      </c>
      <c r="D35" s="38" t="s">
        <v>224</v>
      </c>
      <c r="E35" s="38"/>
      <c r="F35" s="222">
        <f>F36</f>
        <v>700</v>
      </c>
      <c r="G35" s="176">
        <v>600</v>
      </c>
      <c r="H35" s="189">
        <v>600</v>
      </c>
    </row>
    <row r="36" spans="1:8">
      <c r="A36" s="31" t="s">
        <v>197</v>
      </c>
      <c r="B36" s="32" t="s">
        <v>190</v>
      </c>
      <c r="C36" s="37" t="s">
        <v>194</v>
      </c>
      <c r="D36" s="38" t="s">
        <v>227</v>
      </c>
      <c r="E36" s="38">
        <v>244</v>
      </c>
      <c r="F36" s="222">
        <v>700</v>
      </c>
      <c r="G36" s="176">
        <v>600</v>
      </c>
      <c r="H36" s="189">
        <v>600</v>
      </c>
    </row>
    <row r="37" spans="1:8">
      <c r="A37" s="9" t="s">
        <v>150</v>
      </c>
      <c r="B37" s="21" t="s">
        <v>190</v>
      </c>
      <c r="C37" s="35" t="s">
        <v>151</v>
      </c>
      <c r="D37" s="36"/>
      <c r="E37" s="36"/>
      <c r="F37" s="223">
        <f>F38</f>
        <v>115100</v>
      </c>
      <c r="G37" s="175">
        <f>G38</f>
        <v>35100</v>
      </c>
      <c r="H37" s="186">
        <f>H38</f>
        <v>35100</v>
      </c>
    </row>
    <row r="38" spans="1:8">
      <c r="A38" s="31" t="s">
        <v>149</v>
      </c>
      <c r="B38" s="37" t="s">
        <v>190</v>
      </c>
      <c r="C38" s="37" t="s">
        <v>148</v>
      </c>
      <c r="D38" s="38"/>
      <c r="E38" s="38"/>
      <c r="F38" s="222">
        <f>F39</f>
        <v>115100</v>
      </c>
      <c r="G38" s="176">
        <v>35100</v>
      </c>
      <c r="H38" s="189">
        <v>35100</v>
      </c>
    </row>
    <row r="39" spans="1:8" ht="63">
      <c r="A39" s="236" t="s">
        <v>315</v>
      </c>
      <c r="B39" s="37" t="s">
        <v>190</v>
      </c>
      <c r="C39" s="37" t="s">
        <v>148</v>
      </c>
      <c r="D39" s="38">
        <v>7030251180</v>
      </c>
      <c r="E39" s="38"/>
      <c r="F39" s="222">
        <f>F43+F42+F40+F41</f>
        <v>115100</v>
      </c>
      <c r="G39" s="176">
        <v>35100</v>
      </c>
      <c r="H39" s="189">
        <v>35100</v>
      </c>
    </row>
    <row r="40" spans="1:8" ht="58.15" customHeight="1">
      <c r="A40" s="31" t="s">
        <v>116</v>
      </c>
      <c r="B40" s="37" t="s">
        <v>190</v>
      </c>
      <c r="C40" s="37" t="s">
        <v>148</v>
      </c>
      <c r="D40" s="38">
        <v>7030251180</v>
      </c>
      <c r="E40" s="38">
        <v>121</v>
      </c>
      <c r="F40" s="222">
        <v>66000</v>
      </c>
      <c r="G40" s="176">
        <v>25400</v>
      </c>
      <c r="H40" s="189">
        <v>25400</v>
      </c>
    </row>
    <row r="41" spans="1:8" ht="58.15" customHeight="1">
      <c r="A41" s="12" t="s">
        <v>121</v>
      </c>
      <c r="B41" s="37" t="s">
        <v>190</v>
      </c>
      <c r="C41" s="37" t="s">
        <v>148</v>
      </c>
      <c r="D41" s="38">
        <v>7030251180</v>
      </c>
      <c r="E41" s="38">
        <v>122</v>
      </c>
      <c r="F41" s="222">
        <v>4000</v>
      </c>
      <c r="G41" s="176"/>
      <c r="H41" s="189"/>
    </row>
    <row r="42" spans="1:8" ht="72.599999999999994" customHeight="1">
      <c r="A42" s="31" t="s">
        <v>235</v>
      </c>
      <c r="B42" s="37" t="s">
        <v>190</v>
      </c>
      <c r="C42" s="37" t="s">
        <v>148</v>
      </c>
      <c r="D42" s="38">
        <v>7030251180</v>
      </c>
      <c r="E42" s="38">
        <v>129</v>
      </c>
      <c r="F42" s="222">
        <v>20000</v>
      </c>
      <c r="G42" s="176">
        <v>7700</v>
      </c>
      <c r="H42" s="189">
        <v>7700</v>
      </c>
    </row>
    <row r="43" spans="1:8" ht="47.25">
      <c r="A43" s="39" t="s">
        <v>117</v>
      </c>
      <c r="B43" s="37" t="s">
        <v>190</v>
      </c>
      <c r="C43" s="37" t="s">
        <v>148</v>
      </c>
      <c r="D43" s="38">
        <v>7030251180</v>
      </c>
      <c r="E43" s="38">
        <v>244</v>
      </c>
      <c r="F43" s="222">
        <v>25100</v>
      </c>
      <c r="G43" s="176">
        <v>2000</v>
      </c>
      <c r="H43" s="189">
        <v>2000</v>
      </c>
    </row>
    <row r="44" spans="1:8" ht="31.5">
      <c r="A44" s="9" t="s">
        <v>91</v>
      </c>
      <c r="B44" s="35" t="s">
        <v>190</v>
      </c>
      <c r="C44" s="35" t="s">
        <v>92</v>
      </c>
      <c r="D44" s="36"/>
      <c r="E44" s="36"/>
      <c r="F44" s="223">
        <f>F45+F49+F47</f>
        <v>29000</v>
      </c>
      <c r="G44" s="175">
        <f>G45+G49+G47</f>
        <v>30000</v>
      </c>
      <c r="H44" s="175">
        <f>H45+H49+H47</f>
        <v>30000</v>
      </c>
    </row>
    <row r="45" spans="1:8" ht="62.45" customHeight="1">
      <c r="A45" s="9" t="s">
        <v>314</v>
      </c>
      <c r="B45" s="35" t="s">
        <v>190</v>
      </c>
      <c r="C45" s="35" t="s">
        <v>94</v>
      </c>
      <c r="D45" s="36">
        <v>4100000000</v>
      </c>
      <c r="E45" s="36"/>
      <c r="F45" s="223">
        <v>4000</v>
      </c>
      <c r="G45" s="175">
        <v>4000</v>
      </c>
      <c r="H45" s="186">
        <v>4000</v>
      </c>
    </row>
    <row r="46" spans="1:8" ht="61.9" customHeight="1">
      <c r="A46" s="39" t="s">
        <v>117</v>
      </c>
      <c r="B46" s="37" t="s">
        <v>190</v>
      </c>
      <c r="C46" s="37" t="s">
        <v>94</v>
      </c>
      <c r="D46" s="38">
        <v>4100189999</v>
      </c>
      <c r="E46" s="38">
        <v>244</v>
      </c>
      <c r="F46" s="222">
        <v>4000</v>
      </c>
      <c r="G46" s="176">
        <v>4000</v>
      </c>
      <c r="H46" s="189">
        <v>4000</v>
      </c>
    </row>
    <row r="47" spans="1:8" ht="81" customHeight="1">
      <c r="A47" s="9" t="s">
        <v>298</v>
      </c>
      <c r="B47" s="35" t="s">
        <v>190</v>
      </c>
      <c r="C47" s="35" t="s">
        <v>94</v>
      </c>
      <c r="D47" s="36">
        <v>5100000000</v>
      </c>
      <c r="E47" s="36"/>
      <c r="F47" s="223">
        <f>F48</f>
        <v>14000</v>
      </c>
      <c r="G47" s="175">
        <f>G48</f>
        <v>6000</v>
      </c>
      <c r="H47" s="186">
        <f>H48</f>
        <v>6000</v>
      </c>
    </row>
    <row r="48" spans="1:8" ht="81" customHeight="1">
      <c r="A48" s="39" t="s">
        <v>117</v>
      </c>
      <c r="B48" s="37" t="s">
        <v>190</v>
      </c>
      <c r="C48" s="37" t="s">
        <v>94</v>
      </c>
      <c r="D48" s="38">
        <v>5100189999</v>
      </c>
      <c r="E48" s="38">
        <v>244</v>
      </c>
      <c r="F48" s="222">
        <v>14000</v>
      </c>
      <c r="G48" s="176">
        <v>6000</v>
      </c>
      <c r="H48" s="189">
        <v>6000</v>
      </c>
    </row>
    <row r="49" spans="1:8" s="136" customFormat="1" ht="47.25">
      <c r="A49" s="236" t="s">
        <v>277</v>
      </c>
      <c r="B49" s="138" t="s">
        <v>190</v>
      </c>
      <c r="C49" s="138" t="s">
        <v>96</v>
      </c>
      <c r="D49" s="36">
        <v>5000000000</v>
      </c>
      <c r="E49" s="139"/>
      <c r="F49" s="223">
        <f>F50</f>
        <v>11000</v>
      </c>
      <c r="G49" s="175">
        <f>G50</f>
        <v>20000</v>
      </c>
      <c r="H49" s="186">
        <f>H50</f>
        <v>20000</v>
      </c>
    </row>
    <row r="50" spans="1:8" ht="51" customHeight="1">
      <c r="A50" s="39" t="s">
        <v>300</v>
      </c>
      <c r="B50" s="37" t="s">
        <v>190</v>
      </c>
      <c r="C50" s="37" t="s">
        <v>96</v>
      </c>
      <c r="D50" s="33">
        <v>5000189999</v>
      </c>
      <c r="E50" s="38">
        <v>244</v>
      </c>
      <c r="F50" s="222">
        <v>11000</v>
      </c>
      <c r="G50" s="176">
        <v>20000</v>
      </c>
      <c r="H50" s="189">
        <v>20000</v>
      </c>
    </row>
    <row r="51" spans="1:8">
      <c r="A51" s="9" t="s">
        <v>97</v>
      </c>
      <c r="B51" s="35" t="s">
        <v>190</v>
      </c>
      <c r="C51" s="35" t="s">
        <v>98</v>
      </c>
      <c r="D51" s="36"/>
      <c r="E51" s="36"/>
      <c r="F51" s="223">
        <f t="shared" ref="F51:H54" si="2">F52</f>
        <v>694952.91999999993</v>
      </c>
      <c r="G51" s="175">
        <f t="shared" si="2"/>
        <v>350000</v>
      </c>
      <c r="H51" s="186">
        <f t="shared" si="2"/>
        <v>350000</v>
      </c>
    </row>
    <row r="52" spans="1:8">
      <c r="A52" s="34" t="s">
        <v>99</v>
      </c>
      <c r="B52" s="35" t="s">
        <v>190</v>
      </c>
      <c r="C52" s="35" t="s">
        <v>100</v>
      </c>
      <c r="D52" s="38"/>
      <c r="E52" s="38"/>
      <c r="F52" s="223">
        <f>F53+F60</f>
        <v>694952.91999999993</v>
      </c>
      <c r="G52" s="176">
        <f>G54</f>
        <v>350000</v>
      </c>
      <c r="H52" s="189">
        <f>H54</f>
        <v>350000</v>
      </c>
    </row>
    <row r="53" spans="1:8">
      <c r="A53" s="273" t="s">
        <v>369</v>
      </c>
      <c r="B53" s="35" t="s">
        <v>190</v>
      </c>
      <c r="C53" s="35" t="s">
        <v>100</v>
      </c>
      <c r="D53" s="36">
        <v>400000000</v>
      </c>
      <c r="E53" s="38"/>
      <c r="F53" s="223">
        <f>F55+F57+F59</f>
        <v>649029.91999999993</v>
      </c>
      <c r="G53" s="176"/>
      <c r="H53" s="189"/>
    </row>
    <row r="54" spans="1:8" ht="47.25">
      <c r="A54" s="154" t="s">
        <v>299</v>
      </c>
      <c r="B54" s="37" t="s">
        <v>190</v>
      </c>
      <c r="C54" s="35" t="s">
        <v>100</v>
      </c>
      <c r="D54" s="36">
        <v>420000000</v>
      </c>
      <c r="E54" s="38"/>
      <c r="F54" s="223">
        <f t="shared" si="2"/>
        <v>166000</v>
      </c>
      <c r="G54" s="176">
        <f t="shared" si="2"/>
        <v>350000</v>
      </c>
      <c r="H54" s="189">
        <f t="shared" si="2"/>
        <v>350000</v>
      </c>
    </row>
    <row r="55" spans="1:8" ht="36" customHeight="1">
      <c r="A55" s="39" t="s">
        <v>300</v>
      </c>
      <c r="B55" s="35" t="s">
        <v>190</v>
      </c>
      <c r="C55" s="37" t="s">
        <v>100</v>
      </c>
      <c r="D55" s="33">
        <v>4200189999</v>
      </c>
      <c r="E55" s="38">
        <v>244</v>
      </c>
      <c r="F55" s="222">
        <v>166000</v>
      </c>
      <c r="G55" s="175">
        <v>350000</v>
      </c>
      <c r="H55" s="186">
        <v>350000</v>
      </c>
    </row>
    <row r="56" spans="1:8" ht="36" customHeight="1">
      <c r="A56" s="240" t="s">
        <v>301</v>
      </c>
      <c r="B56" s="35" t="s">
        <v>190</v>
      </c>
      <c r="C56" s="35" t="s">
        <v>100</v>
      </c>
      <c r="D56" s="30">
        <v>4300000000</v>
      </c>
      <c r="E56" s="38"/>
      <c r="F56" s="223">
        <f>F57</f>
        <v>426029.92</v>
      </c>
      <c r="G56" s="175"/>
      <c r="H56" s="186"/>
    </row>
    <row r="57" spans="1:8" ht="36" customHeight="1">
      <c r="A57" s="39" t="s">
        <v>300</v>
      </c>
      <c r="B57" s="35" t="s">
        <v>190</v>
      </c>
      <c r="C57" s="37" t="s">
        <v>100</v>
      </c>
      <c r="D57" s="33">
        <v>4300189999</v>
      </c>
      <c r="E57" s="38">
        <v>244</v>
      </c>
      <c r="F57" s="222">
        <v>426029.92</v>
      </c>
      <c r="G57" s="175"/>
      <c r="H57" s="186"/>
    </row>
    <row r="58" spans="1:8" ht="36" customHeight="1">
      <c r="A58" s="240" t="s">
        <v>292</v>
      </c>
      <c r="B58" s="35" t="s">
        <v>190</v>
      </c>
      <c r="C58" s="35" t="s">
        <v>100</v>
      </c>
      <c r="D58" s="30">
        <v>4400000000</v>
      </c>
      <c r="E58" s="38"/>
      <c r="F58" s="223">
        <f>F59</f>
        <v>57000</v>
      </c>
      <c r="G58" s="175"/>
      <c r="H58" s="186"/>
    </row>
    <row r="59" spans="1:8" ht="36" customHeight="1">
      <c r="A59" s="39" t="s">
        <v>300</v>
      </c>
      <c r="B59" s="35" t="s">
        <v>190</v>
      </c>
      <c r="C59" s="37" t="s">
        <v>100</v>
      </c>
      <c r="D59" s="33">
        <v>4400189999</v>
      </c>
      <c r="E59" s="38">
        <v>244</v>
      </c>
      <c r="F59" s="222">
        <v>57000</v>
      </c>
      <c r="G59" s="175"/>
      <c r="H59" s="186"/>
    </row>
    <row r="60" spans="1:8" ht="36" customHeight="1">
      <c r="A60" s="9" t="s">
        <v>367</v>
      </c>
      <c r="B60" s="35" t="s">
        <v>190</v>
      </c>
      <c r="C60" s="35" t="s">
        <v>100</v>
      </c>
      <c r="D60" s="36" t="s">
        <v>368</v>
      </c>
      <c r="E60" s="38"/>
      <c r="F60" s="223">
        <f>F61</f>
        <v>45923</v>
      </c>
      <c r="G60" s="175"/>
      <c r="H60" s="186"/>
    </row>
    <row r="61" spans="1:8" ht="36" customHeight="1">
      <c r="A61" s="39" t="s">
        <v>300</v>
      </c>
      <c r="B61" s="37" t="s">
        <v>190</v>
      </c>
      <c r="C61" s="37" t="s">
        <v>100</v>
      </c>
      <c r="D61" s="38" t="s">
        <v>368</v>
      </c>
      <c r="E61" s="38">
        <v>244</v>
      </c>
      <c r="F61" s="222">
        <v>45923</v>
      </c>
      <c r="G61" s="175"/>
      <c r="H61" s="186"/>
    </row>
    <row r="62" spans="1:8" ht="31.5">
      <c r="A62" s="9" t="s">
        <v>101</v>
      </c>
      <c r="B62" s="35" t="s">
        <v>190</v>
      </c>
      <c r="C62" s="35" t="s">
        <v>102</v>
      </c>
      <c r="D62" s="36"/>
      <c r="E62" s="36"/>
      <c r="F62" s="223">
        <f>F63</f>
        <v>731398</v>
      </c>
      <c r="G62" s="175">
        <f>G64</f>
        <v>67400</v>
      </c>
      <c r="H62" s="186">
        <f>H64</f>
        <v>65400</v>
      </c>
    </row>
    <row r="63" spans="1:8">
      <c r="A63" s="245" t="s">
        <v>110</v>
      </c>
      <c r="B63" s="35" t="s">
        <v>190</v>
      </c>
      <c r="C63" s="35" t="s">
        <v>111</v>
      </c>
      <c r="D63" s="36"/>
      <c r="E63" s="36"/>
      <c r="F63" s="223">
        <f>F64+F77+F75</f>
        <v>731398</v>
      </c>
      <c r="G63" s="175"/>
      <c r="H63" s="186"/>
    </row>
    <row r="64" spans="1:8" ht="47.25">
      <c r="A64" s="154" t="s">
        <v>282</v>
      </c>
      <c r="B64" s="35" t="s">
        <v>190</v>
      </c>
      <c r="C64" s="35" t="s">
        <v>111</v>
      </c>
      <c r="D64" s="36">
        <v>4900000000</v>
      </c>
      <c r="E64" s="36"/>
      <c r="F64" s="223">
        <f>F74+F72+F70+F68+F66</f>
        <v>315380</v>
      </c>
      <c r="G64" s="175">
        <f>G74+G72+G70+G68+G66</f>
        <v>67400</v>
      </c>
      <c r="H64" s="186">
        <f>H74+H72+H70+H68+H66</f>
        <v>65400</v>
      </c>
    </row>
    <row r="65" spans="1:8" ht="47.25">
      <c r="A65" s="234" t="s">
        <v>284</v>
      </c>
      <c r="B65" s="37" t="s">
        <v>190</v>
      </c>
      <c r="C65" s="37" t="s">
        <v>111</v>
      </c>
      <c r="D65" s="46">
        <v>4900189999</v>
      </c>
      <c r="E65" s="38"/>
      <c r="F65" s="222">
        <f>F66</f>
        <v>9000</v>
      </c>
      <c r="G65" s="176">
        <f>G66</f>
        <v>9000</v>
      </c>
      <c r="H65" s="189">
        <f>H66</f>
        <v>9000</v>
      </c>
    </row>
    <row r="66" spans="1:8">
      <c r="A66" s="39" t="s">
        <v>300</v>
      </c>
      <c r="B66" s="37" t="s">
        <v>190</v>
      </c>
      <c r="C66" s="37" t="s">
        <v>111</v>
      </c>
      <c r="D66" s="46">
        <v>4900189999</v>
      </c>
      <c r="E66" s="38">
        <v>244</v>
      </c>
      <c r="F66" s="222">
        <v>9000</v>
      </c>
      <c r="G66" s="176">
        <v>9000</v>
      </c>
      <c r="H66" s="189">
        <v>9000</v>
      </c>
    </row>
    <row r="67" spans="1:8" ht="52.15" customHeight="1">
      <c r="A67" s="239" t="s">
        <v>286</v>
      </c>
      <c r="B67" s="37" t="s">
        <v>190</v>
      </c>
      <c r="C67" s="37" t="s">
        <v>111</v>
      </c>
      <c r="D67" s="46">
        <v>4900289999</v>
      </c>
      <c r="E67" s="38"/>
      <c r="F67" s="222">
        <f>F68</f>
        <v>9000</v>
      </c>
      <c r="G67" s="176">
        <f>G68</f>
        <v>10000</v>
      </c>
      <c r="H67" s="189">
        <f>H68</f>
        <v>9000</v>
      </c>
    </row>
    <row r="68" spans="1:8">
      <c r="A68" s="39" t="s">
        <v>300</v>
      </c>
      <c r="B68" s="37" t="s">
        <v>190</v>
      </c>
      <c r="C68" s="37" t="s">
        <v>111</v>
      </c>
      <c r="D68" s="46">
        <v>4900289999</v>
      </c>
      <c r="E68" s="38">
        <v>244</v>
      </c>
      <c r="F68" s="222">
        <v>9000</v>
      </c>
      <c r="G68" s="176">
        <v>10000</v>
      </c>
      <c r="H68" s="189">
        <v>9000</v>
      </c>
    </row>
    <row r="69" spans="1:8" ht="31.5">
      <c r="A69" s="239" t="s">
        <v>181</v>
      </c>
      <c r="B69" s="37" t="s">
        <v>190</v>
      </c>
      <c r="C69" s="37" t="s">
        <v>111</v>
      </c>
      <c r="D69" s="46">
        <v>4900389999</v>
      </c>
      <c r="E69" s="38"/>
      <c r="F69" s="222">
        <v>1000</v>
      </c>
      <c r="G69" s="176">
        <v>1000</v>
      </c>
      <c r="H69" s="189">
        <v>1000</v>
      </c>
    </row>
    <row r="70" spans="1:8">
      <c r="A70" s="39" t="s">
        <v>300</v>
      </c>
      <c r="B70" s="37" t="s">
        <v>190</v>
      </c>
      <c r="C70" s="37" t="s">
        <v>111</v>
      </c>
      <c r="D70" s="46">
        <v>4900389999</v>
      </c>
      <c r="E70" s="38">
        <v>244</v>
      </c>
      <c r="F70" s="222">
        <v>1000</v>
      </c>
      <c r="G70" s="176">
        <v>1000</v>
      </c>
      <c r="H70" s="189">
        <v>1000</v>
      </c>
    </row>
    <row r="71" spans="1:8" ht="31.5">
      <c r="A71" s="56" t="s">
        <v>131</v>
      </c>
      <c r="B71" s="37" t="s">
        <v>190</v>
      </c>
      <c r="C71" s="37" t="s">
        <v>111</v>
      </c>
      <c r="D71" s="38">
        <v>4900489999</v>
      </c>
      <c r="E71" s="38"/>
      <c r="F71" s="222">
        <v>1000</v>
      </c>
      <c r="G71" s="176">
        <v>1000</v>
      </c>
      <c r="H71" s="189">
        <v>1000</v>
      </c>
    </row>
    <row r="72" spans="1:8">
      <c r="A72" s="39" t="s">
        <v>300</v>
      </c>
      <c r="B72" s="37" t="s">
        <v>190</v>
      </c>
      <c r="C72" s="37" t="s">
        <v>111</v>
      </c>
      <c r="D72" s="38">
        <v>4900489999</v>
      </c>
      <c r="E72" s="38">
        <v>244</v>
      </c>
      <c r="F72" s="222">
        <v>1000</v>
      </c>
      <c r="G72" s="176">
        <v>1000</v>
      </c>
      <c r="H72" s="189">
        <v>1000</v>
      </c>
    </row>
    <row r="73" spans="1:8" ht="31.5">
      <c r="A73" s="56" t="s">
        <v>132</v>
      </c>
      <c r="B73" s="37" t="s">
        <v>190</v>
      </c>
      <c r="C73" s="37" t="s">
        <v>111</v>
      </c>
      <c r="D73" s="38">
        <v>4900589999</v>
      </c>
      <c r="E73" s="38"/>
      <c r="F73" s="222">
        <f>F74</f>
        <v>295380</v>
      </c>
      <c r="G73" s="176">
        <f>G74</f>
        <v>46400</v>
      </c>
      <c r="H73" s="189">
        <f>H74</f>
        <v>45400</v>
      </c>
    </row>
    <row r="74" spans="1:8">
      <c r="A74" s="39" t="s">
        <v>300</v>
      </c>
      <c r="B74" s="37" t="s">
        <v>190</v>
      </c>
      <c r="C74" s="37" t="s">
        <v>111</v>
      </c>
      <c r="D74" s="38">
        <v>4900589999</v>
      </c>
      <c r="E74" s="38">
        <v>244</v>
      </c>
      <c r="F74" s="222">
        <v>295380</v>
      </c>
      <c r="G74" s="176">
        <v>46400</v>
      </c>
      <c r="H74" s="189">
        <v>45400</v>
      </c>
    </row>
    <row r="75" spans="1:8" ht="63">
      <c r="A75" s="234" t="s">
        <v>383</v>
      </c>
      <c r="B75" s="35" t="s">
        <v>190</v>
      </c>
      <c r="C75" s="37" t="s">
        <v>111</v>
      </c>
      <c r="D75" s="237" t="s">
        <v>391</v>
      </c>
      <c r="E75" s="38"/>
      <c r="F75" s="223">
        <f>F76</f>
        <v>359900</v>
      </c>
      <c r="G75" s="176"/>
      <c r="H75" s="189"/>
    </row>
    <row r="76" spans="1:8">
      <c r="A76" s="39" t="s">
        <v>300</v>
      </c>
      <c r="B76" s="37" t="s">
        <v>190</v>
      </c>
      <c r="C76" s="37" t="s">
        <v>111</v>
      </c>
      <c r="D76" s="238" t="s">
        <v>392</v>
      </c>
      <c r="E76" s="38">
        <v>244</v>
      </c>
      <c r="F76" s="222">
        <v>359900</v>
      </c>
      <c r="G76" s="176"/>
      <c r="H76" s="189"/>
    </row>
    <row r="77" spans="1:8" ht="31.5">
      <c r="A77" s="9" t="s">
        <v>367</v>
      </c>
      <c r="B77" s="35" t="s">
        <v>190</v>
      </c>
      <c r="C77" s="35" t="s">
        <v>111</v>
      </c>
      <c r="D77" s="36" t="s">
        <v>368</v>
      </c>
      <c r="E77" s="38"/>
      <c r="F77" s="223">
        <f>F78</f>
        <v>56118</v>
      </c>
      <c r="G77" s="176"/>
      <c r="H77" s="189"/>
    </row>
    <row r="78" spans="1:8">
      <c r="A78" s="39" t="s">
        <v>300</v>
      </c>
      <c r="B78" s="37" t="s">
        <v>190</v>
      </c>
      <c r="C78" s="37" t="s">
        <v>111</v>
      </c>
      <c r="D78" s="38" t="s">
        <v>368</v>
      </c>
      <c r="E78" s="38">
        <v>244</v>
      </c>
      <c r="F78" s="222">
        <v>56118</v>
      </c>
      <c r="G78" s="176"/>
      <c r="H78" s="189"/>
    </row>
    <row r="79" spans="1:8" ht="36" customHeight="1">
      <c r="A79" s="95" t="s">
        <v>246</v>
      </c>
      <c r="B79" s="35" t="s">
        <v>190</v>
      </c>
      <c r="C79" s="35" t="s">
        <v>247</v>
      </c>
      <c r="D79" s="30"/>
      <c r="E79" s="38"/>
      <c r="F79" s="223">
        <f>F80</f>
        <v>7000</v>
      </c>
      <c r="G79" s="175">
        <f>G80</f>
        <v>1000</v>
      </c>
      <c r="H79" s="186">
        <f>H80</f>
        <v>1000</v>
      </c>
    </row>
    <row r="80" spans="1:8" ht="36" customHeight="1">
      <c r="A80" s="95" t="s">
        <v>243</v>
      </c>
      <c r="B80" s="35" t="s">
        <v>190</v>
      </c>
      <c r="C80" s="35" t="s">
        <v>245</v>
      </c>
      <c r="D80" s="30"/>
      <c r="E80" s="38"/>
      <c r="F80" s="223">
        <f>F81+F83</f>
        <v>7000</v>
      </c>
      <c r="G80" s="175">
        <v>1000</v>
      </c>
      <c r="H80" s="186">
        <v>1000</v>
      </c>
    </row>
    <row r="81" spans="1:8" ht="36" customHeight="1">
      <c r="A81" s="154" t="s">
        <v>294</v>
      </c>
      <c r="B81" s="35" t="s">
        <v>190</v>
      </c>
      <c r="C81" s="35" t="s">
        <v>245</v>
      </c>
      <c r="D81" s="30">
        <v>4600100000</v>
      </c>
      <c r="E81" s="38"/>
      <c r="F81" s="223">
        <f>F82</f>
        <v>5000</v>
      </c>
      <c r="G81" s="175"/>
      <c r="H81" s="186"/>
    </row>
    <row r="82" spans="1:8" ht="36" customHeight="1">
      <c r="A82" s="39" t="s">
        <v>300</v>
      </c>
      <c r="B82" s="35" t="s">
        <v>190</v>
      </c>
      <c r="C82" s="35" t="s">
        <v>245</v>
      </c>
      <c r="D82" s="33">
        <v>4600189999</v>
      </c>
      <c r="E82" s="38">
        <v>244</v>
      </c>
      <c r="F82" s="222">
        <v>5000</v>
      </c>
      <c r="G82" s="175"/>
      <c r="H82" s="186"/>
    </row>
    <row r="83" spans="1:8" ht="36" customHeight="1">
      <c r="A83" s="154" t="s">
        <v>293</v>
      </c>
      <c r="B83" s="35" t="s">
        <v>190</v>
      </c>
      <c r="C83" s="35" t="s">
        <v>245</v>
      </c>
      <c r="D83" s="30">
        <v>4500100000</v>
      </c>
      <c r="E83" s="38"/>
      <c r="F83" s="223">
        <f>F84</f>
        <v>2000</v>
      </c>
      <c r="G83" s="175"/>
      <c r="H83" s="186"/>
    </row>
    <row r="84" spans="1:8" ht="36" customHeight="1">
      <c r="A84" s="39" t="s">
        <v>300</v>
      </c>
      <c r="B84" s="35" t="s">
        <v>190</v>
      </c>
      <c r="C84" s="35" t="s">
        <v>245</v>
      </c>
      <c r="D84" s="33">
        <v>4500189999</v>
      </c>
      <c r="E84" s="38">
        <v>244</v>
      </c>
      <c r="F84" s="222">
        <v>2000</v>
      </c>
      <c r="G84" s="175"/>
      <c r="H84" s="186"/>
    </row>
    <row r="85" spans="1:8">
      <c r="A85" s="9" t="s">
        <v>105</v>
      </c>
      <c r="B85" s="35" t="s">
        <v>190</v>
      </c>
      <c r="C85" s="35" t="s">
        <v>106</v>
      </c>
      <c r="D85" s="36"/>
      <c r="E85" s="36"/>
      <c r="F85" s="223">
        <f>F86</f>
        <v>423896.46</v>
      </c>
      <c r="G85" s="175">
        <f>G86</f>
        <v>246180</v>
      </c>
      <c r="H85" s="175">
        <f>H86</f>
        <v>252650</v>
      </c>
    </row>
    <row r="86" spans="1:8">
      <c r="A86" s="34" t="s">
        <v>157</v>
      </c>
      <c r="B86" s="35" t="s">
        <v>190</v>
      </c>
      <c r="C86" s="35" t="s">
        <v>108</v>
      </c>
      <c r="D86" s="38"/>
      <c r="E86" s="38"/>
      <c r="F86" s="223">
        <f>F87+F98+F94+F96</f>
        <v>423896.46</v>
      </c>
      <c r="G86" s="176">
        <f>G87+G98</f>
        <v>246180</v>
      </c>
      <c r="H86" s="189">
        <f>H87+H98</f>
        <v>252650</v>
      </c>
    </row>
    <row r="87" spans="1:8" ht="47.25">
      <c r="A87" s="34" t="s">
        <v>165</v>
      </c>
      <c r="B87" s="37" t="s">
        <v>190</v>
      </c>
      <c r="C87" s="35" t="s">
        <v>108</v>
      </c>
      <c r="D87" s="242">
        <v>7700700000</v>
      </c>
      <c r="E87" s="38"/>
      <c r="F87" s="223">
        <f>F88+F89+F90+F91+F92</f>
        <v>230224.32</v>
      </c>
      <c r="G87" s="176">
        <f>G88+G89+G90+G91</f>
        <v>166000</v>
      </c>
      <c r="H87" s="176">
        <f>H88+H89+H90+H91</f>
        <v>172450</v>
      </c>
    </row>
    <row r="88" spans="1:8" ht="47.25">
      <c r="A88" s="45" t="s">
        <v>125</v>
      </c>
      <c r="B88" s="37" t="s">
        <v>190</v>
      </c>
      <c r="C88" s="37" t="s">
        <v>108</v>
      </c>
      <c r="D88" s="54">
        <v>7700782110</v>
      </c>
      <c r="E88" s="38">
        <v>111</v>
      </c>
      <c r="F88" s="222">
        <v>150717.6</v>
      </c>
      <c r="G88" s="176">
        <v>120000</v>
      </c>
      <c r="H88" s="189">
        <v>128000</v>
      </c>
    </row>
    <row r="89" spans="1:8" ht="63">
      <c r="A89" s="156" t="s">
        <v>238</v>
      </c>
      <c r="B89" s="37" t="s">
        <v>190</v>
      </c>
      <c r="C89" s="37" t="s">
        <v>108</v>
      </c>
      <c r="D89" s="54">
        <v>7700782110</v>
      </c>
      <c r="E89" s="38">
        <v>119</v>
      </c>
      <c r="F89" s="222">
        <v>50506.720000000001</v>
      </c>
      <c r="G89" s="176">
        <v>36000</v>
      </c>
      <c r="H89" s="189">
        <v>36450</v>
      </c>
    </row>
    <row r="90" spans="1:8" ht="47.25">
      <c r="A90" s="241" t="s">
        <v>302</v>
      </c>
      <c r="B90" s="37" t="s">
        <v>190</v>
      </c>
      <c r="C90" s="37" t="s">
        <v>108</v>
      </c>
      <c r="D90" s="54">
        <v>7700782190</v>
      </c>
      <c r="E90" s="38">
        <v>112</v>
      </c>
      <c r="F90" s="222">
        <v>3000</v>
      </c>
      <c r="G90" s="176">
        <v>1000</v>
      </c>
      <c r="H90" s="189">
        <v>1000</v>
      </c>
    </row>
    <row r="91" spans="1:8">
      <c r="A91" s="39" t="s">
        <v>300</v>
      </c>
      <c r="B91" s="37" t="s">
        <v>190</v>
      </c>
      <c r="C91" s="37" t="s">
        <v>108</v>
      </c>
      <c r="D91" s="54">
        <v>7700782190</v>
      </c>
      <c r="E91" s="38">
        <v>244</v>
      </c>
      <c r="F91" s="222">
        <v>25000</v>
      </c>
      <c r="G91" s="176">
        <v>9000</v>
      </c>
      <c r="H91" s="189">
        <v>7000</v>
      </c>
    </row>
    <row r="92" spans="1:8">
      <c r="A92" s="154" t="s">
        <v>303</v>
      </c>
      <c r="B92" s="35" t="s">
        <v>190</v>
      </c>
      <c r="C92" s="37" t="s">
        <v>108</v>
      </c>
      <c r="D92" s="243" t="s">
        <v>304</v>
      </c>
      <c r="E92" s="36">
        <v>850</v>
      </c>
      <c r="F92" s="223">
        <f>F93</f>
        <v>1000</v>
      </c>
      <c r="G92" s="176"/>
      <c r="H92" s="189"/>
    </row>
    <row r="93" spans="1:8">
      <c r="A93" s="235" t="s">
        <v>237</v>
      </c>
      <c r="B93" s="37" t="s">
        <v>190</v>
      </c>
      <c r="C93" s="37" t="s">
        <v>108</v>
      </c>
      <c r="D93" s="244" t="s">
        <v>304</v>
      </c>
      <c r="E93" s="38">
        <v>853</v>
      </c>
      <c r="F93" s="222">
        <v>1000</v>
      </c>
      <c r="G93" s="176"/>
      <c r="H93" s="189"/>
    </row>
    <row r="94" spans="1:8" ht="31.5">
      <c r="A94" s="154" t="s">
        <v>272</v>
      </c>
      <c r="B94" s="35" t="s">
        <v>190</v>
      </c>
      <c r="C94" s="35" t="s">
        <v>108</v>
      </c>
      <c r="D94" s="242">
        <v>4700189999</v>
      </c>
      <c r="E94" s="38"/>
      <c r="F94" s="223">
        <f>F95</f>
        <v>20000</v>
      </c>
      <c r="G94" s="176"/>
      <c r="H94" s="189"/>
    </row>
    <row r="95" spans="1:8">
      <c r="A95" s="39" t="s">
        <v>300</v>
      </c>
      <c r="B95" s="37" t="s">
        <v>190</v>
      </c>
      <c r="C95" s="37" t="s">
        <v>108</v>
      </c>
      <c r="D95" s="54">
        <v>4700189999</v>
      </c>
      <c r="E95" s="38">
        <v>244</v>
      </c>
      <c r="F95" s="222">
        <v>20000</v>
      </c>
      <c r="G95" s="176"/>
      <c r="H95" s="189"/>
    </row>
    <row r="96" spans="1:8" ht="47.25">
      <c r="A96" s="154" t="s">
        <v>273</v>
      </c>
      <c r="B96" s="35" t="s">
        <v>190</v>
      </c>
      <c r="C96" s="35" t="s">
        <v>108</v>
      </c>
      <c r="D96" s="242">
        <v>4800189999</v>
      </c>
      <c r="E96" s="38"/>
      <c r="F96" s="223">
        <f>F97</f>
        <v>20000</v>
      </c>
      <c r="G96" s="176"/>
      <c r="H96" s="189"/>
    </row>
    <row r="97" spans="1:8">
      <c r="A97" s="39" t="s">
        <v>300</v>
      </c>
      <c r="B97" s="37" t="s">
        <v>190</v>
      </c>
      <c r="C97" s="37" t="s">
        <v>108</v>
      </c>
      <c r="D97" s="54">
        <v>4800189999</v>
      </c>
      <c r="E97" s="38">
        <v>244</v>
      </c>
      <c r="F97" s="222">
        <v>20000</v>
      </c>
      <c r="G97" s="176"/>
      <c r="H97" s="189"/>
    </row>
    <row r="98" spans="1:8" ht="47.25">
      <c r="A98" s="55" t="s">
        <v>163</v>
      </c>
      <c r="B98" s="35" t="s">
        <v>190</v>
      </c>
      <c r="C98" s="35" t="s">
        <v>108</v>
      </c>
      <c r="D98" s="242">
        <v>7700800000</v>
      </c>
      <c r="E98" s="36"/>
      <c r="F98" s="223">
        <f>F99+F101+F100</f>
        <v>153672.14000000001</v>
      </c>
      <c r="G98" s="176">
        <f>G99+G101+G100</f>
        <v>80180</v>
      </c>
      <c r="H98" s="176">
        <f>H99+H101+H100</f>
        <v>80200</v>
      </c>
    </row>
    <row r="99" spans="1:8" ht="47.25">
      <c r="A99" s="45" t="s">
        <v>125</v>
      </c>
      <c r="B99" s="37" t="s">
        <v>190</v>
      </c>
      <c r="C99" s="37" t="s">
        <v>108</v>
      </c>
      <c r="D99" s="54">
        <v>7700882110</v>
      </c>
      <c r="E99" s="38">
        <v>111</v>
      </c>
      <c r="F99" s="222">
        <v>116646.8</v>
      </c>
      <c r="G99" s="176">
        <v>60000</v>
      </c>
      <c r="H99" s="189">
        <v>60000</v>
      </c>
    </row>
    <row r="100" spans="1:8" ht="63">
      <c r="A100" s="156" t="s">
        <v>238</v>
      </c>
      <c r="B100" s="37" t="s">
        <v>190</v>
      </c>
      <c r="C100" s="37" t="s">
        <v>108</v>
      </c>
      <c r="D100" s="54">
        <v>7700882110</v>
      </c>
      <c r="E100" s="38">
        <v>119</v>
      </c>
      <c r="F100" s="222">
        <v>35025.339999999997</v>
      </c>
      <c r="G100" s="176">
        <v>18180</v>
      </c>
      <c r="H100" s="189">
        <v>18200</v>
      </c>
    </row>
    <row r="101" spans="1:8" ht="47.25">
      <c r="A101" s="39" t="s">
        <v>117</v>
      </c>
      <c r="B101" s="37" t="s">
        <v>190</v>
      </c>
      <c r="C101" s="37" t="s">
        <v>108</v>
      </c>
      <c r="D101" s="54">
        <v>7700882190</v>
      </c>
      <c r="E101" s="38">
        <v>244</v>
      </c>
      <c r="F101" s="222">
        <v>2000</v>
      </c>
      <c r="G101" s="176">
        <v>2000</v>
      </c>
      <c r="H101" s="189">
        <v>2000</v>
      </c>
    </row>
    <row r="102" spans="1:8" s="101" customFormat="1" ht="31.5">
      <c r="A102" s="97" t="s">
        <v>185</v>
      </c>
      <c r="B102" s="98">
        <v>996</v>
      </c>
      <c r="C102" s="98">
        <v>1001</v>
      </c>
      <c r="D102" s="99"/>
      <c r="E102" s="38"/>
      <c r="F102" s="223">
        <f>F103</f>
        <v>100000</v>
      </c>
      <c r="G102" s="175">
        <f>G103</f>
        <v>45000</v>
      </c>
      <c r="H102" s="190">
        <f>H103</f>
        <v>45000</v>
      </c>
    </row>
    <row r="103" spans="1:8" s="91" customFormat="1" ht="34.5" customHeight="1">
      <c r="A103" s="102" t="s">
        <v>184</v>
      </c>
      <c r="B103" s="103">
        <v>996</v>
      </c>
      <c r="C103" s="103">
        <v>1001</v>
      </c>
      <c r="D103" s="104" t="s">
        <v>229</v>
      </c>
      <c r="E103" s="38">
        <v>321</v>
      </c>
      <c r="F103" s="222">
        <f>F104</f>
        <v>100000</v>
      </c>
      <c r="G103" s="176">
        <v>45000</v>
      </c>
      <c r="H103" s="191">
        <v>45000</v>
      </c>
    </row>
    <row r="104" spans="1:8" s="91" customFormat="1">
      <c r="A104" s="102" t="s">
        <v>180</v>
      </c>
      <c r="B104" s="103">
        <v>996</v>
      </c>
      <c r="C104" s="103">
        <v>1001</v>
      </c>
      <c r="D104" s="104" t="s">
        <v>228</v>
      </c>
      <c r="E104" s="38">
        <v>321</v>
      </c>
      <c r="F104" s="222">
        <v>100000</v>
      </c>
      <c r="G104" s="176">
        <v>45000</v>
      </c>
      <c r="H104" s="191">
        <v>45000</v>
      </c>
    </row>
    <row r="105" spans="1:8">
      <c r="A105" s="9" t="s">
        <v>109</v>
      </c>
      <c r="B105" s="21"/>
      <c r="C105" s="21"/>
      <c r="D105" s="10"/>
      <c r="E105" s="10"/>
      <c r="F105" s="224">
        <f>F12+F37+F44+F51+F62+F85+F102+F79</f>
        <v>4263521.3099999996</v>
      </c>
      <c r="G105" s="192" t="e">
        <f>G12+G37+G44+G51+G62+G85+G102+G30+#REF!</f>
        <v>#REF!</v>
      </c>
      <c r="H105" s="186" t="e">
        <f>H12+H37+H44+H51+H62+H85+H102+H30+#REF!</f>
        <v>#REF!</v>
      </c>
    </row>
    <row r="106" spans="1:8">
      <c r="A106" s="245"/>
      <c r="B106" s="246"/>
      <c r="C106" s="246"/>
      <c r="D106" s="247"/>
      <c r="E106" s="247"/>
      <c r="F106" s="248"/>
      <c r="G106" s="249"/>
      <c r="H106" s="250"/>
    </row>
    <row r="107" spans="1:8">
      <c r="A107" s="245"/>
      <c r="B107" s="246"/>
      <c r="C107" s="246"/>
      <c r="D107" s="247"/>
      <c r="E107" s="247"/>
      <c r="F107" s="248"/>
      <c r="G107" s="249"/>
      <c r="H107" s="250"/>
    </row>
    <row r="108" spans="1:8">
      <c r="A108" s="245"/>
      <c r="B108" s="246"/>
      <c r="C108" s="246"/>
      <c r="D108" s="247"/>
      <c r="E108" s="247"/>
      <c r="F108" s="248"/>
      <c r="G108" s="249"/>
      <c r="H108" s="250"/>
    </row>
    <row r="110" spans="1:8" ht="18.75">
      <c r="A110" s="1" t="s">
        <v>172</v>
      </c>
      <c r="F110" s="19" t="s">
        <v>173</v>
      </c>
      <c r="H110" s="3" t="s">
        <v>173</v>
      </c>
    </row>
  </sheetData>
  <mergeCells count="7">
    <mergeCell ref="A6:H6"/>
    <mergeCell ref="A7:H7"/>
    <mergeCell ref="A9:A10"/>
    <mergeCell ref="B9:B10"/>
    <mergeCell ref="C9:C10"/>
    <mergeCell ref="D9:D10"/>
    <mergeCell ref="E9:E10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78"/>
  <sheetViews>
    <sheetView workbookViewId="0">
      <selection activeCell="D75" sqref="D75"/>
    </sheetView>
  </sheetViews>
  <sheetFormatPr defaultRowHeight="15.75"/>
  <cols>
    <col min="1" max="1" width="73.42578125" style="4" bestFit="1" customWidth="1"/>
    <col min="2" max="3" width="14.7109375" style="4" customWidth="1"/>
    <col min="4" max="4" width="17.28515625" style="19" customWidth="1"/>
    <col min="5" max="5" width="10" style="19" customWidth="1"/>
    <col min="6" max="6" width="19.7109375" style="15" customWidth="1"/>
    <col min="7" max="7" width="19.7109375" style="15" bestFit="1" customWidth="1"/>
    <col min="8" max="8" width="0.5703125" customWidth="1"/>
  </cols>
  <sheetData>
    <row r="1" spans="1:7">
      <c r="D1" s="18" t="s">
        <v>158</v>
      </c>
    </row>
    <row r="2" spans="1:7">
      <c r="D2" s="18" t="s">
        <v>115</v>
      </c>
    </row>
    <row r="3" spans="1:7">
      <c r="D3" s="5" t="s">
        <v>174</v>
      </c>
    </row>
    <row r="4" spans="1:7">
      <c r="D4" s="18" t="s">
        <v>193</v>
      </c>
    </row>
    <row r="5" spans="1:7">
      <c r="D5" s="18"/>
      <c r="E5" s="18"/>
    </row>
    <row r="6" spans="1:7">
      <c r="A6" s="284" t="s">
        <v>156</v>
      </c>
      <c r="B6" s="284"/>
      <c r="C6" s="285"/>
      <c r="D6" s="285"/>
      <c r="E6" s="285"/>
      <c r="F6" s="285"/>
      <c r="G6" s="4"/>
    </row>
    <row r="7" spans="1:7">
      <c r="A7" s="284" t="s">
        <v>186</v>
      </c>
      <c r="B7" s="284"/>
      <c r="C7" s="284"/>
      <c r="D7" s="284"/>
      <c r="E7" s="284"/>
      <c r="F7" s="284"/>
      <c r="G7" s="7"/>
    </row>
    <row r="8" spans="1:7">
      <c r="A8" s="284" t="s">
        <v>221</v>
      </c>
      <c r="B8" s="284"/>
      <c r="C8" s="284"/>
      <c r="D8" s="284"/>
      <c r="E8" s="284"/>
      <c r="F8" s="284"/>
      <c r="G8" s="7"/>
    </row>
    <row r="9" spans="1:7">
      <c r="A9" s="47" t="s">
        <v>78</v>
      </c>
      <c r="B9" s="47" t="s">
        <v>78</v>
      </c>
      <c r="C9" s="47" t="s">
        <v>78</v>
      </c>
      <c r="D9" s="48" t="s">
        <v>78</v>
      </c>
      <c r="E9" s="48" t="s">
        <v>78</v>
      </c>
      <c r="F9" s="47"/>
      <c r="G9" s="47" t="s">
        <v>146</v>
      </c>
    </row>
    <row r="10" spans="1:7">
      <c r="A10" s="295" t="s">
        <v>79</v>
      </c>
      <c r="B10" s="297" t="s">
        <v>155</v>
      </c>
      <c r="C10" s="297" t="s">
        <v>80</v>
      </c>
      <c r="D10" s="299" t="s">
        <v>113</v>
      </c>
      <c r="E10" s="299" t="s">
        <v>114</v>
      </c>
      <c r="F10" s="288" t="s">
        <v>3</v>
      </c>
      <c r="G10" s="289"/>
    </row>
    <row r="11" spans="1:7">
      <c r="A11" s="296"/>
      <c r="B11" s="298"/>
      <c r="C11" s="298"/>
      <c r="D11" s="300"/>
      <c r="E11" s="300"/>
      <c r="F11" s="16">
        <v>2017</v>
      </c>
      <c r="G11" s="16">
        <v>2018</v>
      </c>
    </row>
    <row r="12" spans="1:7" ht="31.5">
      <c r="A12" s="28" t="s">
        <v>178</v>
      </c>
      <c r="B12" s="29" t="s">
        <v>190</v>
      </c>
      <c r="C12" s="29"/>
      <c r="D12" s="30"/>
      <c r="E12" s="30"/>
      <c r="F12" s="23"/>
      <c r="G12" s="23"/>
    </row>
    <row r="13" spans="1:7">
      <c r="A13" s="9" t="s">
        <v>81</v>
      </c>
      <c r="B13" s="29" t="s">
        <v>190</v>
      </c>
      <c r="C13" s="29" t="s">
        <v>82</v>
      </c>
      <c r="D13" s="30"/>
      <c r="E13" s="30"/>
      <c r="F13" s="42">
        <f>F14+F18+F25+F31</f>
        <v>1873100</v>
      </c>
      <c r="G13" s="42">
        <f>G14+G18+G25+G31</f>
        <v>1921000</v>
      </c>
    </row>
    <row r="14" spans="1:7" ht="31.5">
      <c r="A14" s="9" t="s">
        <v>83</v>
      </c>
      <c r="B14" s="29" t="s">
        <v>190</v>
      </c>
      <c r="C14" s="29" t="s">
        <v>84</v>
      </c>
      <c r="D14" s="30"/>
      <c r="E14" s="30"/>
      <c r="F14" s="42">
        <f>F15</f>
        <v>262000</v>
      </c>
      <c r="G14" s="42">
        <f>G15</f>
        <v>263000</v>
      </c>
    </row>
    <row r="15" spans="1:7">
      <c r="A15" s="34" t="s">
        <v>118</v>
      </c>
      <c r="B15" s="29" t="s">
        <v>190</v>
      </c>
      <c r="C15" s="29" t="s">
        <v>84</v>
      </c>
      <c r="D15" s="30">
        <v>7700300000</v>
      </c>
      <c r="E15" s="30"/>
      <c r="F15" s="41">
        <f>F16+F17</f>
        <v>262000</v>
      </c>
      <c r="G15" s="41">
        <f>G16+G17</f>
        <v>263000</v>
      </c>
    </row>
    <row r="16" spans="1:7" ht="32.25" customHeight="1">
      <c r="A16" s="12" t="s">
        <v>116</v>
      </c>
      <c r="B16" s="32" t="s">
        <v>190</v>
      </c>
      <c r="C16" s="32" t="s">
        <v>84</v>
      </c>
      <c r="D16" s="33">
        <v>7700380110</v>
      </c>
      <c r="E16" s="33">
        <v>121</v>
      </c>
      <c r="F16" s="24">
        <v>260000</v>
      </c>
      <c r="G16" s="24">
        <v>260000</v>
      </c>
    </row>
    <row r="17" spans="1:7" ht="31.5">
      <c r="A17" s="12" t="s">
        <v>121</v>
      </c>
      <c r="B17" s="32" t="s">
        <v>190</v>
      </c>
      <c r="C17" s="37" t="s">
        <v>84</v>
      </c>
      <c r="D17" s="38">
        <v>7700380190</v>
      </c>
      <c r="E17" s="38">
        <v>122</v>
      </c>
      <c r="F17" s="40">
        <v>2000</v>
      </c>
      <c r="G17" s="40">
        <v>3000</v>
      </c>
    </row>
    <row r="18" spans="1:7">
      <c r="A18" s="34" t="s">
        <v>120</v>
      </c>
      <c r="B18" s="29" t="s">
        <v>190</v>
      </c>
      <c r="C18" s="35" t="s">
        <v>86</v>
      </c>
      <c r="D18" s="36">
        <v>7700400000</v>
      </c>
      <c r="E18" s="36"/>
      <c r="F18" s="42">
        <f>SUM(F19:F24)</f>
        <v>1599100</v>
      </c>
      <c r="G18" s="42">
        <f>SUM(G19:G24)</f>
        <v>1646000</v>
      </c>
    </row>
    <row r="19" spans="1:7" ht="31.5">
      <c r="A19" s="31" t="s">
        <v>116</v>
      </c>
      <c r="B19" s="32" t="s">
        <v>190</v>
      </c>
      <c r="C19" s="37" t="s">
        <v>86</v>
      </c>
      <c r="D19" s="38">
        <v>7700480110</v>
      </c>
      <c r="E19" s="38">
        <v>121</v>
      </c>
      <c r="F19" s="40">
        <v>1380000</v>
      </c>
      <c r="G19" s="40">
        <v>1380000</v>
      </c>
    </row>
    <row r="20" spans="1:7" ht="31.5">
      <c r="A20" s="12" t="s">
        <v>121</v>
      </c>
      <c r="B20" s="32" t="s">
        <v>190</v>
      </c>
      <c r="C20" s="37" t="s">
        <v>86</v>
      </c>
      <c r="D20" s="38">
        <v>7700480190</v>
      </c>
      <c r="E20" s="38">
        <v>122</v>
      </c>
      <c r="F20" s="40">
        <v>2000</v>
      </c>
      <c r="G20" s="40">
        <v>3000</v>
      </c>
    </row>
    <row r="21" spans="1:7" ht="31.5">
      <c r="A21" s="31" t="s">
        <v>122</v>
      </c>
      <c r="B21" s="32" t="s">
        <v>190</v>
      </c>
      <c r="C21" s="37" t="s">
        <v>86</v>
      </c>
      <c r="D21" s="38">
        <v>7700480190</v>
      </c>
      <c r="E21" s="33">
        <v>242</v>
      </c>
      <c r="F21" s="24">
        <v>67800</v>
      </c>
      <c r="G21" s="24">
        <v>111700</v>
      </c>
    </row>
    <row r="22" spans="1:7" ht="31.5">
      <c r="A22" s="39" t="s">
        <v>117</v>
      </c>
      <c r="B22" s="32" t="s">
        <v>190</v>
      </c>
      <c r="C22" s="37" t="s">
        <v>86</v>
      </c>
      <c r="D22" s="38">
        <v>7700480190</v>
      </c>
      <c r="E22" s="33">
        <v>244</v>
      </c>
      <c r="F22" s="24">
        <v>137300</v>
      </c>
      <c r="G22" s="24">
        <v>139300</v>
      </c>
    </row>
    <row r="23" spans="1:7">
      <c r="A23" s="31" t="s">
        <v>124</v>
      </c>
      <c r="B23" s="32" t="s">
        <v>190</v>
      </c>
      <c r="C23" s="37" t="s">
        <v>86</v>
      </c>
      <c r="D23" s="38">
        <v>7700489999</v>
      </c>
      <c r="E23" s="38">
        <v>852</v>
      </c>
      <c r="F23" s="40">
        <v>2000</v>
      </c>
      <c r="G23" s="40">
        <v>2000</v>
      </c>
    </row>
    <row r="24" spans="1:7" s="136" customFormat="1" ht="31.5">
      <c r="A24" s="131" t="s">
        <v>117</v>
      </c>
      <c r="B24" s="132" t="s">
        <v>190</v>
      </c>
      <c r="C24" s="132" t="s">
        <v>94</v>
      </c>
      <c r="D24" s="133">
        <v>7703387010</v>
      </c>
      <c r="E24" s="134">
        <v>244</v>
      </c>
      <c r="F24" s="135">
        <v>10000</v>
      </c>
      <c r="G24" s="135">
        <v>10000</v>
      </c>
    </row>
    <row r="25" spans="1:7" ht="34.5" customHeight="1">
      <c r="A25" s="9" t="s">
        <v>87</v>
      </c>
      <c r="B25" s="29" t="s">
        <v>190</v>
      </c>
      <c r="C25" s="35" t="s">
        <v>88</v>
      </c>
      <c r="D25" s="36"/>
      <c r="E25" s="36"/>
      <c r="F25" s="42">
        <f>F26</f>
        <v>9000</v>
      </c>
      <c r="G25" s="42">
        <f>G26</f>
        <v>9000</v>
      </c>
    </row>
    <row r="26" spans="1:7" ht="31.5">
      <c r="A26" s="31" t="s">
        <v>123</v>
      </c>
      <c r="B26" s="32" t="s">
        <v>190</v>
      </c>
      <c r="C26" s="37" t="s">
        <v>88</v>
      </c>
      <c r="D26" s="38">
        <v>7701300000</v>
      </c>
      <c r="E26" s="38"/>
      <c r="F26" s="40">
        <f>F27</f>
        <v>9000</v>
      </c>
      <c r="G26" s="40">
        <f>G27</f>
        <v>9000</v>
      </c>
    </row>
    <row r="27" spans="1:7">
      <c r="A27" s="31" t="s">
        <v>23</v>
      </c>
      <c r="B27" s="32" t="s">
        <v>190</v>
      </c>
      <c r="C27" s="37" t="s">
        <v>88</v>
      </c>
      <c r="D27" s="38">
        <v>7701389999</v>
      </c>
      <c r="E27" s="38">
        <v>540</v>
      </c>
      <c r="F27" s="40">
        <v>9000</v>
      </c>
      <c r="G27" s="40">
        <v>9000</v>
      </c>
    </row>
    <row r="28" spans="1:7" s="91" customFormat="1">
      <c r="A28" s="34" t="s">
        <v>188</v>
      </c>
      <c r="B28" s="36">
        <v>996</v>
      </c>
      <c r="C28" s="37"/>
      <c r="D28" s="35" t="s">
        <v>225</v>
      </c>
      <c r="E28" s="38"/>
      <c r="F28" s="42">
        <f>F29</f>
        <v>95000</v>
      </c>
      <c r="G28" s="42">
        <f>G29</f>
        <v>0</v>
      </c>
    </row>
    <row r="29" spans="1:7" s="91" customFormat="1">
      <c r="A29" s="31" t="s">
        <v>191</v>
      </c>
      <c r="B29" s="38">
        <v>996</v>
      </c>
      <c r="C29" s="37" t="s">
        <v>189</v>
      </c>
      <c r="D29" s="37" t="s">
        <v>225</v>
      </c>
      <c r="E29" s="38">
        <v>800</v>
      </c>
      <c r="F29" s="40">
        <v>95000</v>
      </c>
      <c r="G29" s="40">
        <v>0</v>
      </c>
    </row>
    <row r="30" spans="1:7" s="91" customFormat="1">
      <c r="A30" s="31" t="s">
        <v>192</v>
      </c>
      <c r="B30" s="38">
        <v>996</v>
      </c>
      <c r="C30" s="37" t="s">
        <v>189</v>
      </c>
      <c r="D30" s="37" t="s">
        <v>226</v>
      </c>
      <c r="E30" s="38">
        <v>880</v>
      </c>
      <c r="F30" s="40">
        <v>95000</v>
      </c>
      <c r="G30" s="40">
        <v>0</v>
      </c>
    </row>
    <row r="31" spans="1:7">
      <c r="A31" s="9" t="s">
        <v>89</v>
      </c>
      <c r="B31" s="29" t="s">
        <v>190</v>
      </c>
      <c r="C31" s="35" t="s">
        <v>90</v>
      </c>
      <c r="D31" s="36">
        <v>7700100000</v>
      </c>
      <c r="E31" s="36"/>
      <c r="F31" s="42">
        <f>F32</f>
        <v>3000</v>
      </c>
      <c r="G31" s="42">
        <f>G32</f>
        <v>3000</v>
      </c>
    </row>
    <row r="32" spans="1:7">
      <c r="A32" s="31" t="s">
        <v>127</v>
      </c>
      <c r="B32" s="32" t="s">
        <v>190</v>
      </c>
      <c r="C32" s="37" t="s">
        <v>90</v>
      </c>
      <c r="D32" s="38">
        <v>7700189120</v>
      </c>
      <c r="E32" s="38"/>
      <c r="F32" s="40">
        <f>F33</f>
        <v>3000</v>
      </c>
      <c r="G32" s="40">
        <f>G33</f>
        <v>3000</v>
      </c>
    </row>
    <row r="33" spans="1:7">
      <c r="A33" s="31" t="s">
        <v>128</v>
      </c>
      <c r="B33" s="32" t="s">
        <v>190</v>
      </c>
      <c r="C33" s="37" t="s">
        <v>90</v>
      </c>
      <c r="D33" s="38">
        <v>7700789120</v>
      </c>
      <c r="E33" s="38">
        <v>870</v>
      </c>
      <c r="F33" s="40">
        <v>3000</v>
      </c>
      <c r="G33" s="40">
        <v>3000</v>
      </c>
    </row>
    <row r="34" spans="1:7" ht="48">
      <c r="A34" s="128" t="s">
        <v>196</v>
      </c>
      <c r="B34" s="29" t="s">
        <v>190</v>
      </c>
      <c r="C34" s="35" t="s">
        <v>194</v>
      </c>
      <c r="D34" s="36"/>
      <c r="E34" s="36"/>
      <c r="F34" s="42">
        <f>F35</f>
        <v>700</v>
      </c>
      <c r="G34" s="42">
        <f>G35</f>
        <v>700</v>
      </c>
    </row>
    <row r="35" spans="1:7" ht="31.5">
      <c r="A35" s="131" t="s">
        <v>117</v>
      </c>
      <c r="B35" s="32" t="s">
        <v>190</v>
      </c>
      <c r="C35" s="37" t="s">
        <v>194</v>
      </c>
      <c r="D35" s="38" t="s">
        <v>227</v>
      </c>
      <c r="E35" s="38"/>
      <c r="F35" s="40">
        <v>700</v>
      </c>
      <c r="G35" s="40">
        <v>700</v>
      </c>
    </row>
    <row r="36" spans="1:7">
      <c r="A36" s="31" t="s">
        <v>197</v>
      </c>
      <c r="B36" s="32" t="s">
        <v>190</v>
      </c>
      <c r="C36" s="37" t="s">
        <v>194</v>
      </c>
      <c r="D36" s="38" t="s">
        <v>227</v>
      </c>
      <c r="E36" s="38">
        <v>244</v>
      </c>
      <c r="F36" s="40">
        <v>700</v>
      </c>
      <c r="G36" s="40">
        <v>700</v>
      </c>
    </row>
    <row r="37" spans="1:7">
      <c r="A37" s="9" t="s">
        <v>150</v>
      </c>
      <c r="B37" s="21" t="s">
        <v>190</v>
      </c>
      <c r="C37" s="35" t="s">
        <v>151</v>
      </c>
      <c r="D37" s="36">
        <v>7030251180</v>
      </c>
      <c r="E37" s="36"/>
      <c r="F37" s="42">
        <f>F38</f>
        <v>39700</v>
      </c>
      <c r="G37" s="42">
        <f>G38</f>
        <v>39800</v>
      </c>
    </row>
    <row r="38" spans="1:7">
      <c r="A38" s="31" t="s">
        <v>149</v>
      </c>
      <c r="B38" s="37" t="s">
        <v>190</v>
      </c>
      <c r="C38" s="37" t="s">
        <v>148</v>
      </c>
      <c r="D38" s="38">
        <v>7030251180</v>
      </c>
      <c r="E38" s="38"/>
      <c r="F38" s="40">
        <f>F39</f>
        <v>39700</v>
      </c>
      <c r="G38" s="40">
        <f>G39</f>
        <v>39800</v>
      </c>
    </row>
    <row r="39" spans="1:7" ht="47.25">
      <c r="A39" s="22" t="s">
        <v>147</v>
      </c>
      <c r="B39" s="37" t="s">
        <v>190</v>
      </c>
      <c r="C39" s="37" t="s">
        <v>148</v>
      </c>
      <c r="D39" s="38">
        <v>7030251180</v>
      </c>
      <c r="E39" s="38"/>
      <c r="F39" s="40">
        <f>F40+F41</f>
        <v>39700</v>
      </c>
      <c r="G39" s="40">
        <f>G40+G41</f>
        <v>39800</v>
      </c>
    </row>
    <row r="40" spans="1:7" ht="37.5" customHeight="1">
      <c r="A40" s="31" t="s">
        <v>116</v>
      </c>
      <c r="B40" s="37" t="s">
        <v>190</v>
      </c>
      <c r="C40" s="37" t="s">
        <v>148</v>
      </c>
      <c r="D40" s="38">
        <v>7030251180</v>
      </c>
      <c r="E40" s="38">
        <v>121</v>
      </c>
      <c r="F40" s="40">
        <v>37000</v>
      </c>
      <c r="G40" s="40">
        <v>37000</v>
      </c>
    </row>
    <row r="41" spans="1:7" ht="31.5">
      <c r="A41" s="39" t="s">
        <v>117</v>
      </c>
      <c r="B41" s="37" t="s">
        <v>190</v>
      </c>
      <c r="C41" s="37" t="s">
        <v>148</v>
      </c>
      <c r="D41" s="38">
        <v>7030251180</v>
      </c>
      <c r="E41" s="38">
        <v>244</v>
      </c>
      <c r="F41" s="40">
        <v>2700</v>
      </c>
      <c r="G41" s="40">
        <v>2800</v>
      </c>
    </row>
    <row r="42" spans="1:7" ht="31.5">
      <c r="A42" s="9" t="s">
        <v>91</v>
      </c>
      <c r="B42" s="35" t="s">
        <v>190</v>
      </c>
      <c r="C42" s="35" t="s">
        <v>92</v>
      </c>
      <c r="D42" s="36"/>
      <c r="E42" s="36"/>
      <c r="F42" s="42">
        <f>F44+F46</f>
        <v>31800</v>
      </c>
      <c r="G42" s="42">
        <f>G44+G46</f>
        <v>58800</v>
      </c>
    </row>
    <row r="43" spans="1:7" s="136" customFormat="1" ht="31.5">
      <c r="A43" s="137" t="s">
        <v>93</v>
      </c>
      <c r="B43" s="138" t="s">
        <v>190</v>
      </c>
      <c r="C43" s="138" t="s">
        <v>94</v>
      </c>
      <c r="D43" s="139"/>
      <c r="E43" s="139"/>
      <c r="F43" s="140">
        <f>F44</f>
        <v>10800</v>
      </c>
      <c r="G43" s="140">
        <f>G44</f>
        <v>10800</v>
      </c>
    </row>
    <row r="44" spans="1:7" s="136" customFormat="1" ht="31.5">
      <c r="A44" s="141" t="s">
        <v>93</v>
      </c>
      <c r="B44" s="132" t="s">
        <v>190</v>
      </c>
      <c r="C44" s="132" t="s">
        <v>94</v>
      </c>
      <c r="D44" s="133">
        <v>7703300000</v>
      </c>
      <c r="E44" s="134"/>
      <c r="F44" s="135">
        <f>F45</f>
        <v>10800</v>
      </c>
      <c r="G44" s="135">
        <f>G45</f>
        <v>10800</v>
      </c>
    </row>
    <row r="45" spans="1:7" s="136" customFormat="1" ht="31.5">
      <c r="A45" s="131" t="s">
        <v>117</v>
      </c>
      <c r="B45" s="132" t="s">
        <v>190</v>
      </c>
      <c r="C45" s="132" t="s">
        <v>94</v>
      </c>
      <c r="D45" s="133">
        <v>7703387010</v>
      </c>
      <c r="E45" s="134">
        <v>540</v>
      </c>
      <c r="F45" s="135">
        <v>10800</v>
      </c>
      <c r="G45" s="135">
        <v>10800</v>
      </c>
    </row>
    <row r="46" spans="1:7" s="136" customFormat="1" ht="31.5">
      <c r="A46" s="137" t="s">
        <v>129</v>
      </c>
      <c r="B46" s="138" t="s">
        <v>190</v>
      </c>
      <c r="C46" s="138" t="s">
        <v>96</v>
      </c>
      <c r="D46" s="139"/>
      <c r="E46" s="139"/>
      <c r="F46" s="140">
        <f>F47</f>
        <v>21000</v>
      </c>
      <c r="G46" s="140">
        <f>G47</f>
        <v>48000</v>
      </c>
    </row>
    <row r="47" spans="1:7" ht="31.5">
      <c r="A47" s="39" t="s">
        <v>117</v>
      </c>
      <c r="B47" s="37" t="s">
        <v>190</v>
      </c>
      <c r="C47" s="37" t="s">
        <v>96</v>
      </c>
      <c r="D47" s="38">
        <v>7703280190</v>
      </c>
      <c r="E47" s="38">
        <v>244</v>
      </c>
      <c r="F47" s="40">
        <v>21000</v>
      </c>
      <c r="G47" s="40">
        <v>48000</v>
      </c>
    </row>
    <row r="48" spans="1:7">
      <c r="A48" s="9" t="s">
        <v>97</v>
      </c>
      <c r="B48" s="35" t="s">
        <v>190</v>
      </c>
      <c r="C48" s="35" t="s">
        <v>98</v>
      </c>
      <c r="D48" s="36"/>
      <c r="E48" s="36"/>
      <c r="F48" s="42">
        <f t="shared" ref="F48:G50" si="0">F49</f>
        <v>150800</v>
      </c>
      <c r="G48" s="42">
        <f t="shared" si="0"/>
        <v>125000</v>
      </c>
    </row>
    <row r="49" spans="1:7">
      <c r="A49" s="31" t="s">
        <v>99</v>
      </c>
      <c r="B49" s="37" t="s">
        <v>190</v>
      </c>
      <c r="C49" s="37" t="s">
        <v>100</v>
      </c>
      <c r="D49" s="38"/>
      <c r="E49" s="38"/>
      <c r="F49" s="40">
        <f t="shared" si="0"/>
        <v>150800</v>
      </c>
      <c r="G49" s="40">
        <f t="shared" si="0"/>
        <v>125000</v>
      </c>
    </row>
    <row r="50" spans="1:7" ht="31.5">
      <c r="A50" s="43" t="s">
        <v>135</v>
      </c>
      <c r="B50" s="37" t="s">
        <v>190</v>
      </c>
      <c r="C50" s="37" t="s">
        <v>100</v>
      </c>
      <c r="D50" s="38">
        <v>4200000000</v>
      </c>
      <c r="E50" s="38"/>
      <c r="F50" s="40">
        <f t="shared" si="0"/>
        <v>150800</v>
      </c>
      <c r="G50" s="40">
        <f t="shared" si="0"/>
        <v>125000</v>
      </c>
    </row>
    <row r="51" spans="1:7" ht="31.5">
      <c r="A51" s="39" t="s">
        <v>117</v>
      </c>
      <c r="B51" s="37" t="s">
        <v>190</v>
      </c>
      <c r="C51" s="37" t="s">
        <v>100</v>
      </c>
      <c r="D51" s="38">
        <v>4200189999</v>
      </c>
      <c r="E51" s="38">
        <v>244</v>
      </c>
      <c r="F51" s="40">
        <v>150800</v>
      </c>
      <c r="G51" s="40">
        <v>125000</v>
      </c>
    </row>
    <row r="52" spans="1:7">
      <c r="A52" s="9" t="s">
        <v>101</v>
      </c>
      <c r="B52" s="35" t="s">
        <v>190</v>
      </c>
      <c r="C52" s="35" t="s">
        <v>102</v>
      </c>
      <c r="D52" s="36"/>
      <c r="E52" s="36"/>
      <c r="F52" s="42">
        <f>F53</f>
        <v>45000</v>
      </c>
      <c r="G52" s="42">
        <f>G53</f>
        <v>98000</v>
      </c>
    </row>
    <row r="53" spans="1:7">
      <c r="A53" s="34" t="s">
        <v>110</v>
      </c>
      <c r="B53" s="35" t="s">
        <v>190</v>
      </c>
      <c r="C53" s="35" t="s">
        <v>111</v>
      </c>
      <c r="D53" s="36"/>
      <c r="E53" s="36"/>
      <c r="F53" s="42">
        <f>F54+F56+F58+F60+F62</f>
        <v>45000</v>
      </c>
      <c r="G53" s="42">
        <f>G54+G56+G58+G60+G62</f>
        <v>98000</v>
      </c>
    </row>
    <row r="54" spans="1:7" ht="31.5">
      <c r="A54" s="45" t="s">
        <v>130</v>
      </c>
      <c r="B54" s="37" t="s">
        <v>190</v>
      </c>
      <c r="C54" s="37" t="s">
        <v>111</v>
      </c>
      <c r="D54" s="46">
        <v>7701500000</v>
      </c>
      <c r="E54" s="38"/>
      <c r="F54" s="40">
        <f>F55</f>
        <v>5000</v>
      </c>
      <c r="G54" s="40">
        <f>G55</f>
        <v>5000</v>
      </c>
    </row>
    <row r="55" spans="1:7" ht="31.5">
      <c r="A55" s="39" t="s">
        <v>117</v>
      </c>
      <c r="B55" s="37" t="s">
        <v>190</v>
      </c>
      <c r="C55" s="37" t="s">
        <v>111</v>
      </c>
      <c r="D55" s="38">
        <v>7701589999</v>
      </c>
      <c r="E55" s="38">
        <v>244</v>
      </c>
      <c r="F55" s="40">
        <v>5000</v>
      </c>
      <c r="G55" s="40">
        <v>5000</v>
      </c>
    </row>
    <row r="56" spans="1:7" ht="31.5">
      <c r="A56" s="45" t="s">
        <v>135</v>
      </c>
      <c r="B56" s="37" t="s">
        <v>190</v>
      </c>
      <c r="C56" s="37" t="s">
        <v>111</v>
      </c>
      <c r="D56" s="46">
        <v>7702500000</v>
      </c>
      <c r="E56" s="38"/>
      <c r="F56" s="40">
        <f>F57</f>
        <v>10000</v>
      </c>
      <c r="G56" s="40">
        <f>G57</f>
        <v>45000</v>
      </c>
    </row>
    <row r="57" spans="1:7" ht="31.5">
      <c r="A57" s="39" t="s">
        <v>117</v>
      </c>
      <c r="B57" s="37" t="s">
        <v>190</v>
      </c>
      <c r="C57" s="37" t="s">
        <v>111</v>
      </c>
      <c r="D57" s="38">
        <v>7702589999</v>
      </c>
      <c r="E57" s="38">
        <v>244</v>
      </c>
      <c r="F57" s="40">
        <v>10000</v>
      </c>
      <c r="G57" s="40">
        <v>45000</v>
      </c>
    </row>
    <row r="58" spans="1:7" ht="31.5">
      <c r="A58" s="45" t="s">
        <v>181</v>
      </c>
      <c r="B58" s="37" t="s">
        <v>190</v>
      </c>
      <c r="C58" s="37" t="s">
        <v>111</v>
      </c>
      <c r="D58" s="46">
        <v>7703500000</v>
      </c>
      <c r="E58" s="38"/>
      <c r="F58" s="40">
        <f>F59</f>
        <v>1000</v>
      </c>
      <c r="G58" s="40">
        <f>G59</f>
        <v>2000</v>
      </c>
    </row>
    <row r="59" spans="1:7" ht="31.5">
      <c r="A59" s="39" t="s">
        <v>117</v>
      </c>
      <c r="B59" s="37" t="s">
        <v>190</v>
      </c>
      <c r="C59" s="37" t="s">
        <v>111</v>
      </c>
      <c r="D59" s="38">
        <v>7703589999</v>
      </c>
      <c r="E59" s="38">
        <v>244</v>
      </c>
      <c r="F59" s="40">
        <v>1000</v>
      </c>
      <c r="G59" s="40">
        <v>2000</v>
      </c>
    </row>
    <row r="60" spans="1:7">
      <c r="A60" s="45" t="s">
        <v>131</v>
      </c>
      <c r="B60" s="37" t="s">
        <v>190</v>
      </c>
      <c r="C60" s="37" t="s">
        <v>111</v>
      </c>
      <c r="D60" s="38">
        <v>7704500000</v>
      </c>
      <c r="E60" s="38"/>
      <c r="F60" s="40">
        <f>F61</f>
        <v>1000</v>
      </c>
      <c r="G60" s="40">
        <f>G61</f>
        <v>2000</v>
      </c>
    </row>
    <row r="61" spans="1:7" ht="31.5">
      <c r="A61" s="39" t="s">
        <v>117</v>
      </c>
      <c r="B61" s="37" t="s">
        <v>190</v>
      </c>
      <c r="C61" s="37" t="s">
        <v>111</v>
      </c>
      <c r="D61" s="38">
        <v>7704589999</v>
      </c>
      <c r="E61" s="38">
        <v>244</v>
      </c>
      <c r="F61" s="40">
        <v>1000</v>
      </c>
      <c r="G61" s="40">
        <v>2000</v>
      </c>
    </row>
    <row r="62" spans="1:7" ht="31.5">
      <c r="A62" s="45" t="s">
        <v>132</v>
      </c>
      <c r="B62" s="37" t="s">
        <v>190</v>
      </c>
      <c r="C62" s="37" t="s">
        <v>111</v>
      </c>
      <c r="D62" s="38">
        <v>7705500000</v>
      </c>
      <c r="E62" s="38"/>
      <c r="F62" s="40">
        <f>F63</f>
        <v>28000</v>
      </c>
      <c r="G62" s="40">
        <f>G63</f>
        <v>44000</v>
      </c>
    </row>
    <row r="63" spans="1:7" ht="31.5">
      <c r="A63" s="39" t="s">
        <v>117</v>
      </c>
      <c r="B63" s="37" t="s">
        <v>190</v>
      </c>
      <c r="C63" s="37" t="s">
        <v>111</v>
      </c>
      <c r="D63" s="38">
        <v>7705589999</v>
      </c>
      <c r="E63" s="38">
        <v>244</v>
      </c>
      <c r="F63" s="40">
        <v>28000</v>
      </c>
      <c r="G63" s="40">
        <v>44000</v>
      </c>
    </row>
    <row r="64" spans="1:7">
      <c r="A64" s="9" t="s">
        <v>105</v>
      </c>
      <c r="B64" s="35" t="s">
        <v>190</v>
      </c>
      <c r="C64" s="35" t="s">
        <v>106</v>
      </c>
      <c r="D64" s="36"/>
      <c r="E64" s="36"/>
      <c r="F64" s="42">
        <f>F65+F70</f>
        <v>340000</v>
      </c>
      <c r="G64" s="42">
        <f>G65+G70</f>
        <v>340000</v>
      </c>
    </row>
    <row r="65" spans="1:7">
      <c r="A65" s="31" t="s">
        <v>157</v>
      </c>
      <c r="B65" s="35" t="s">
        <v>190</v>
      </c>
      <c r="C65" s="35" t="s">
        <v>108</v>
      </c>
      <c r="D65" s="36"/>
      <c r="E65" s="36"/>
      <c r="F65" s="42">
        <f>F66</f>
        <v>208000</v>
      </c>
      <c r="G65" s="42">
        <f>G66</f>
        <v>208000</v>
      </c>
    </row>
    <row r="66" spans="1:7" ht="31.5">
      <c r="A66" s="34" t="s">
        <v>165</v>
      </c>
      <c r="B66" s="37" t="s">
        <v>190</v>
      </c>
      <c r="C66" s="37" t="s">
        <v>108</v>
      </c>
      <c r="D66" s="54">
        <v>7700700000</v>
      </c>
      <c r="E66" s="38"/>
      <c r="F66" s="40">
        <f>SUM(F67:F69)</f>
        <v>208000</v>
      </c>
      <c r="G66" s="40">
        <f>SUM(G67:G69)</f>
        <v>208000</v>
      </c>
    </row>
    <row r="67" spans="1:7" ht="31.5">
      <c r="A67" s="45" t="s">
        <v>125</v>
      </c>
      <c r="B67" s="37" t="s">
        <v>190</v>
      </c>
      <c r="C67" s="37" t="s">
        <v>108</v>
      </c>
      <c r="D67" s="54">
        <v>7700782110</v>
      </c>
      <c r="E67" s="38">
        <v>111</v>
      </c>
      <c r="F67" s="40">
        <v>195000</v>
      </c>
      <c r="G67" s="40">
        <v>195000</v>
      </c>
    </row>
    <row r="68" spans="1:7" ht="31.5">
      <c r="A68" s="31" t="s">
        <v>122</v>
      </c>
      <c r="B68" s="37" t="s">
        <v>190</v>
      </c>
      <c r="C68" s="37" t="s">
        <v>108</v>
      </c>
      <c r="D68" s="54">
        <v>7700782190</v>
      </c>
      <c r="E68" s="38">
        <v>122</v>
      </c>
      <c r="F68" s="40">
        <v>1000</v>
      </c>
      <c r="G68" s="40">
        <v>1000</v>
      </c>
    </row>
    <row r="69" spans="1:7" ht="31.5">
      <c r="A69" s="39" t="s">
        <v>117</v>
      </c>
      <c r="B69" s="37" t="s">
        <v>190</v>
      </c>
      <c r="C69" s="37" t="s">
        <v>108</v>
      </c>
      <c r="D69" s="54">
        <v>7700782190</v>
      </c>
      <c r="E69" s="38">
        <v>244</v>
      </c>
      <c r="F69" s="40">
        <v>12000</v>
      </c>
      <c r="G69" s="40">
        <v>12000</v>
      </c>
    </row>
    <row r="70" spans="1:7" ht="31.5">
      <c r="A70" s="55" t="s">
        <v>163</v>
      </c>
      <c r="B70" s="37" t="s">
        <v>190</v>
      </c>
      <c r="C70" s="37" t="s">
        <v>108</v>
      </c>
      <c r="D70" s="54">
        <v>7700800000</v>
      </c>
      <c r="E70" s="38"/>
      <c r="F70" s="42">
        <f>F71+F72</f>
        <v>132000</v>
      </c>
      <c r="G70" s="42">
        <f>G71+G72</f>
        <v>132000</v>
      </c>
    </row>
    <row r="71" spans="1:7" ht="31.5">
      <c r="A71" s="45" t="s">
        <v>125</v>
      </c>
      <c r="B71" s="37" t="s">
        <v>190</v>
      </c>
      <c r="C71" s="37" t="s">
        <v>108</v>
      </c>
      <c r="D71" s="54">
        <v>7700882110</v>
      </c>
      <c r="E71" s="38">
        <v>111</v>
      </c>
      <c r="F71" s="40">
        <v>130000</v>
      </c>
      <c r="G71" s="40">
        <v>130000</v>
      </c>
    </row>
    <row r="72" spans="1:7" ht="31.5">
      <c r="A72" s="39" t="s">
        <v>117</v>
      </c>
      <c r="B72" s="37" t="s">
        <v>190</v>
      </c>
      <c r="C72" s="37" t="s">
        <v>108</v>
      </c>
      <c r="D72" s="54">
        <v>7700882190</v>
      </c>
      <c r="E72" s="38">
        <v>244</v>
      </c>
      <c r="F72" s="40">
        <v>2000</v>
      </c>
      <c r="G72" s="40">
        <v>2000</v>
      </c>
    </row>
    <row r="73" spans="1:7" s="101" customFormat="1">
      <c r="A73" s="97" t="s">
        <v>185</v>
      </c>
      <c r="B73" s="98">
        <v>996</v>
      </c>
      <c r="C73" s="98"/>
      <c r="D73" s="99"/>
      <c r="E73" s="38"/>
      <c r="F73" s="100">
        <f>F74</f>
        <v>30000</v>
      </c>
      <c r="G73" s="100">
        <f>G74</f>
        <v>30000</v>
      </c>
    </row>
    <row r="74" spans="1:7" s="91" customFormat="1" ht="34.5" customHeight="1">
      <c r="A74" s="102" t="s">
        <v>184</v>
      </c>
      <c r="B74" s="103">
        <v>996</v>
      </c>
      <c r="C74" s="103">
        <v>1001</v>
      </c>
      <c r="D74" s="104" t="s">
        <v>228</v>
      </c>
      <c r="E74" s="38">
        <v>321</v>
      </c>
      <c r="F74" s="105">
        <f>F75</f>
        <v>30000</v>
      </c>
      <c r="G74" s="105">
        <f>G75</f>
        <v>30000</v>
      </c>
    </row>
    <row r="75" spans="1:7" s="91" customFormat="1">
      <c r="A75" s="102" t="s">
        <v>180</v>
      </c>
      <c r="B75" s="103">
        <v>996</v>
      </c>
      <c r="C75" s="103">
        <v>1001</v>
      </c>
      <c r="D75" s="104" t="s">
        <v>228</v>
      </c>
      <c r="E75" s="38">
        <v>321</v>
      </c>
      <c r="F75" s="105">
        <v>30000</v>
      </c>
      <c r="G75" s="105">
        <v>30000</v>
      </c>
    </row>
    <row r="76" spans="1:7">
      <c r="A76" s="9" t="s">
        <v>109</v>
      </c>
      <c r="B76" s="21"/>
      <c r="C76" s="21"/>
      <c r="D76" s="10"/>
      <c r="E76" s="10"/>
      <c r="F76" s="42">
        <f>F13+F28+F37+F42+F48+F52+F64+F73+F34</f>
        <v>2606100</v>
      </c>
      <c r="G76" s="42">
        <f>G13+G28+G37+G42+G48+G52+G64+G73+G34</f>
        <v>2613300</v>
      </c>
    </row>
    <row r="78" spans="1:7" ht="18.75">
      <c r="A78" s="1" t="s">
        <v>172</v>
      </c>
      <c r="B78" s="90"/>
      <c r="C78" s="90"/>
      <c r="F78" s="3"/>
      <c r="G78" s="3" t="s">
        <v>173</v>
      </c>
    </row>
  </sheetData>
  <mergeCells count="9">
    <mergeCell ref="A6:F6"/>
    <mergeCell ref="A7:F7"/>
    <mergeCell ref="A8:F8"/>
    <mergeCell ref="A10:A11"/>
    <mergeCell ref="B10:B11"/>
    <mergeCell ref="C10:C11"/>
    <mergeCell ref="D10:D11"/>
    <mergeCell ref="E10:E11"/>
    <mergeCell ref="F10:G10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2:H33"/>
  <sheetViews>
    <sheetView topLeftCell="A10" workbookViewId="0">
      <selection activeCell="O15" sqref="O15"/>
    </sheetView>
  </sheetViews>
  <sheetFormatPr defaultColWidth="9.140625" defaultRowHeight="21"/>
  <cols>
    <col min="1" max="1" width="9.28515625" style="50" bestFit="1" customWidth="1"/>
    <col min="2" max="2" width="9.140625" style="50"/>
    <col min="3" max="5" width="12.28515625" style="50" bestFit="1" customWidth="1"/>
    <col min="6" max="16384" width="9.140625" style="50"/>
  </cols>
  <sheetData>
    <row r="2" spans="1:8">
      <c r="A2" s="50" t="s">
        <v>162</v>
      </c>
    </row>
    <row r="3" spans="1:8">
      <c r="A3" s="52"/>
      <c r="B3" s="52"/>
      <c r="C3" s="52" t="s">
        <v>160</v>
      </c>
      <c r="D3" s="52">
        <v>2015</v>
      </c>
      <c r="E3" s="52">
        <v>2016</v>
      </c>
      <c r="F3" s="52"/>
      <c r="G3" s="52"/>
      <c r="H3" s="52"/>
    </row>
    <row r="4" spans="1:8" s="51" customFormat="1">
      <c r="A4" s="53">
        <v>100</v>
      </c>
      <c r="B4" s="53"/>
      <c r="C4" s="53">
        <f>C6+C7+C8+C9</f>
        <v>4768200</v>
      </c>
      <c r="D4" s="53">
        <f>D6+D7+D8+D9</f>
        <v>4259000</v>
      </c>
      <c r="E4" s="53">
        <f>E6+E7+E8+E9</f>
        <v>3929600</v>
      </c>
      <c r="F4" s="53"/>
      <c r="G4" s="53"/>
      <c r="H4" s="53"/>
    </row>
    <row r="5" spans="1:8">
      <c r="A5" s="52"/>
      <c r="B5" s="52"/>
      <c r="C5" s="52"/>
      <c r="D5" s="52"/>
      <c r="E5" s="52"/>
      <c r="F5" s="52"/>
      <c r="G5" s="52"/>
      <c r="H5" s="52"/>
    </row>
    <row r="6" spans="1:8">
      <c r="A6" s="52">
        <v>102</v>
      </c>
      <c r="B6" s="52"/>
      <c r="C6" s="52">
        <v>971000</v>
      </c>
      <c r="D6" s="52">
        <v>971000</v>
      </c>
      <c r="E6" s="52">
        <v>971000</v>
      </c>
      <c r="F6" s="52"/>
      <c r="G6" s="52"/>
      <c r="H6" s="52"/>
    </row>
    <row r="7" spans="1:8">
      <c r="A7" s="52">
        <v>104</v>
      </c>
      <c r="B7" s="52"/>
      <c r="C7" s="52">
        <v>3751683</v>
      </c>
      <c r="D7" s="52">
        <v>3242483</v>
      </c>
      <c r="E7" s="52">
        <v>2913083</v>
      </c>
      <c r="F7" s="52"/>
      <c r="G7" s="52"/>
      <c r="H7" s="52"/>
    </row>
    <row r="8" spans="1:8">
      <c r="A8" s="52">
        <v>106</v>
      </c>
      <c r="B8" s="52"/>
      <c r="C8" s="52">
        <v>33517</v>
      </c>
      <c r="D8" s="52">
        <v>33517</v>
      </c>
      <c r="E8" s="52">
        <v>33517</v>
      </c>
      <c r="F8" s="52"/>
      <c r="G8" s="52"/>
      <c r="H8" s="52"/>
    </row>
    <row r="9" spans="1:8">
      <c r="A9" s="52">
        <v>111</v>
      </c>
      <c r="B9" s="52"/>
      <c r="C9" s="52">
        <v>12000</v>
      </c>
      <c r="D9" s="52">
        <v>12000</v>
      </c>
      <c r="E9" s="52">
        <v>12000</v>
      </c>
      <c r="F9" s="52"/>
      <c r="G9" s="52"/>
      <c r="H9" s="52"/>
    </row>
    <row r="10" spans="1:8">
      <c r="A10" s="52"/>
      <c r="B10" s="52"/>
      <c r="C10" s="52"/>
      <c r="D10" s="52"/>
      <c r="E10" s="52"/>
      <c r="F10" s="52"/>
      <c r="G10" s="52"/>
      <c r="H10" s="52"/>
    </row>
    <row r="11" spans="1:8" s="51" customFormat="1">
      <c r="A11" s="53">
        <v>203</v>
      </c>
      <c r="B11" s="53"/>
      <c r="C11" s="53">
        <v>183000</v>
      </c>
      <c r="D11" s="53">
        <v>183500</v>
      </c>
      <c r="E11" s="53">
        <v>183500</v>
      </c>
      <c r="F11" s="53"/>
      <c r="G11" s="53"/>
      <c r="H11" s="53"/>
    </row>
    <row r="12" spans="1:8">
      <c r="A12" s="52"/>
      <c r="B12" s="52"/>
      <c r="C12" s="52"/>
      <c r="D12" s="52"/>
      <c r="E12" s="52"/>
      <c r="F12" s="52"/>
      <c r="G12" s="52"/>
      <c r="H12" s="52"/>
    </row>
    <row r="13" spans="1:8">
      <c r="A13" s="53">
        <v>300</v>
      </c>
      <c r="B13" s="53"/>
      <c r="C13" s="53">
        <f>C14+C15</f>
        <v>956000</v>
      </c>
      <c r="D13" s="53">
        <f>D14+D15</f>
        <v>980000</v>
      </c>
      <c r="E13" s="53">
        <f>E14+E15</f>
        <v>980000</v>
      </c>
      <c r="F13" s="52"/>
      <c r="G13" s="52"/>
      <c r="H13" s="52"/>
    </row>
    <row r="14" spans="1:8">
      <c r="A14" s="52">
        <v>309</v>
      </c>
      <c r="B14" s="52"/>
      <c r="C14" s="52">
        <v>10000</v>
      </c>
      <c r="D14" s="52">
        <v>10000</v>
      </c>
      <c r="E14" s="52">
        <v>10000</v>
      </c>
      <c r="F14" s="52"/>
      <c r="G14" s="52"/>
      <c r="H14" s="52"/>
    </row>
    <row r="15" spans="1:8">
      <c r="A15" s="52">
        <v>310</v>
      </c>
      <c r="B15" s="52"/>
      <c r="C15" s="52">
        <v>946000</v>
      </c>
      <c r="D15" s="52">
        <v>970000</v>
      </c>
      <c r="E15" s="52">
        <v>970000</v>
      </c>
      <c r="F15" s="52"/>
      <c r="G15" s="52"/>
      <c r="H15" s="52"/>
    </row>
    <row r="16" spans="1:8">
      <c r="A16" s="52"/>
      <c r="B16" s="52"/>
      <c r="C16" s="52"/>
      <c r="D16" s="52"/>
      <c r="E16" s="52"/>
      <c r="F16" s="52"/>
      <c r="G16" s="52"/>
      <c r="H16" s="52"/>
    </row>
    <row r="17" spans="1:8" s="51" customFormat="1">
      <c r="A17" s="53">
        <v>409</v>
      </c>
      <c r="B17" s="53"/>
      <c r="C17" s="53">
        <v>1055100</v>
      </c>
      <c r="D17" s="53">
        <v>1234800</v>
      </c>
      <c r="E17" s="53">
        <v>1421000</v>
      </c>
      <c r="F17" s="53"/>
      <c r="G17" s="53"/>
      <c r="H17" s="53"/>
    </row>
    <row r="18" spans="1:8">
      <c r="A18" s="52"/>
      <c r="B18" s="52"/>
      <c r="C18" s="52"/>
      <c r="D18" s="52"/>
      <c r="E18" s="52"/>
      <c r="F18" s="52"/>
      <c r="G18" s="52"/>
      <c r="H18" s="52"/>
    </row>
    <row r="19" spans="1:8" s="51" customFormat="1">
      <c r="A19" s="53">
        <v>500</v>
      </c>
      <c r="B19" s="53"/>
      <c r="C19" s="53">
        <f>C21+C22</f>
        <v>371000</v>
      </c>
      <c r="D19" s="53">
        <f>D21+D22</f>
        <v>331000</v>
      </c>
      <c r="E19" s="53">
        <f>E21+E22</f>
        <v>326000</v>
      </c>
      <c r="F19" s="53"/>
      <c r="G19" s="53"/>
      <c r="H19" s="53"/>
    </row>
    <row r="20" spans="1:8">
      <c r="A20" s="52"/>
      <c r="B20" s="52"/>
      <c r="C20" s="52"/>
      <c r="D20" s="52"/>
      <c r="E20" s="52"/>
      <c r="F20" s="52"/>
      <c r="G20" s="52"/>
      <c r="H20" s="52"/>
    </row>
    <row r="21" spans="1:8">
      <c r="A21" s="52">
        <v>502</v>
      </c>
      <c r="B21" s="52"/>
      <c r="C21" s="52">
        <v>60000</v>
      </c>
      <c r="D21" s="52">
        <v>20000</v>
      </c>
      <c r="E21" s="52">
        <v>15000</v>
      </c>
      <c r="F21" s="52"/>
      <c r="G21" s="52"/>
      <c r="H21" s="52"/>
    </row>
    <row r="22" spans="1:8">
      <c r="A22" s="52">
        <v>503</v>
      </c>
      <c r="B22" s="52"/>
      <c r="C22" s="52">
        <v>311000</v>
      </c>
      <c r="D22" s="52">
        <v>311000</v>
      </c>
      <c r="E22" s="52">
        <v>311000</v>
      </c>
      <c r="F22" s="52"/>
      <c r="G22" s="52"/>
      <c r="H22" s="52"/>
    </row>
    <row r="23" spans="1:8">
      <c r="A23" s="52"/>
      <c r="B23" s="52"/>
      <c r="C23" s="52"/>
      <c r="D23" s="52"/>
      <c r="E23" s="52"/>
      <c r="F23" s="52"/>
      <c r="G23" s="52"/>
      <c r="H23" s="52"/>
    </row>
    <row r="24" spans="1:8" s="51" customFormat="1">
      <c r="A24" s="53">
        <v>707</v>
      </c>
      <c r="B24" s="53"/>
      <c r="C24" s="53">
        <v>12000</v>
      </c>
      <c r="D24" s="53">
        <v>12000</v>
      </c>
      <c r="E24" s="53">
        <v>12000</v>
      </c>
      <c r="F24" s="53"/>
      <c r="G24" s="53"/>
      <c r="H24" s="53"/>
    </row>
    <row r="25" spans="1:8">
      <c r="A25" s="52"/>
      <c r="B25" s="52"/>
      <c r="C25" s="52"/>
      <c r="D25" s="52"/>
      <c r="E25" s="52"/>
      <c r="F25" s="52"/>
      <c r="G25" s="52"/>
      <c r="H25" s="52"/>
    </row>
    <row r="26" spans="1:8" s="51" customFormat="1">
      <c r="A26" s="53">
        <v>800</v>
      </c>
      <c r="B26" s="53"/>
      <c r="C26" s="53">
        <v>2194400</v>
      </c>
      <c r="D26" s="53">
        <v>2194400</v>
      </c>
      <c r="E26" s="53">
        <v>2194400</v>
      </c>
      <c r="F26" s="53"/>
      <c r="G26" s="53"/>
      <c r="H26" s="53"/>
    </row>
    <row r="27" spans="1:8">
      <c r="A27" s="52"/>
      <c r="B27" s="52"/>
      <c r="C27" s="52"/>
      <c r="D27" s="52"/>
      <c r="E27" s="52"/>
      <c r="F27" s="52"/>
      <c r="G27" s="52"/>
      <c r="H27" s="52"/>
    </row>
    <row r="28" spans="1:8">
      <c r="A28" s="52"/>
      <c r="B28" s="52"/>
      <c r="C28" s="52"/>
      <c r="D28" s="52"/>
      <c r="E28" s="52"/>
      <c r="F28" s="52"/>
      <c r="G28" s="52"/>
      <c r="H28" s="52"/>
    </row>
    <row r="29" spans="1:8" s="51" customFormat="1">
      <c r="A29" s="53">
        <v>1102</v>
      </c>
      <c r="B29" s="53"/>
      <c r="C29" s="53">
        <v>5000</v>
      </c>
      <c r="D29" s="53">
        <v>5000</v>
      </c>
      <c r="E29" s="53">
        <v>5000</v>
      </c>
      <c r="F29" s="53"/>
      <c r="G29" s="53"/>
      <c r="H29" s="53"/>
    </row>
    <row r="30" spans="1:8">
      <c r="A30" s="52"/>
      <c r="B30" s="52"/>
      <c r="C30" s="52"/>
      <c r="D30" s="52"/>
      <c r="E30" s="52"/>
      <c r="F30" s="52"/>
      <c r="G30" s="52"/>
      <c r="H30" s="52"/>
    </row>
    <row r="31" spans="1:8" s="51" customFormat="1">
      <c r="A31" s="53" t="s">
        <v>161</v>
      </c>
      <c r="B31" s="53"/>
      <c r="C31" s="53">
        <f>C4+C11+C13+C17+C19+C24+C26+C29</f>
        <v>9544700</v>
      </c>
      <c r="D31" s="53">
        <f>D4+D11+D13+D17+D19+D24+D26+D29</f>
        <v>9199700</v>
      </c>
      <c r="E31" s="53">
        <f>E4+E11+E13+E17+E19+E24+E26+E29</f>
        <v>9051500</v>
      </c>
      <c r="F31" s="53"/>
      <c r="G31" s="53"/>
      <c r="H31" s="53"/>
    </row>
    <row r="32" spans="1:8">
      <c r="A32" s="52"/>
      <c r="B32" s="52"/>
      <c r="C32" s="52"/>
      <c r="D32" s="52"/>
      <c r="E32" s="52"/>
      <c r="F32" s="52"/>
      <c r="G32" s="52"/>
      <c r="H32" s="52"/>
    </row>
    <row r="33" spans="1:8">
      <c r="A33" s="52"/>
      <c r="B33" s="52"/>
      <c r="C33" s="52"/>
      <c r="D33" s="52"/>
      <c r="E33" s="52"/>
      <c r="F33" s="52"/>
      <c r="G33" s="52"/>
      <c r="H33" s="52"/>
    </row>
  </sheetData>
  <phoneticPr fontId="1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приложение 1 </vt:lpstr>
      <vt:lpstr>приложение 3 2015-2016</vt:lpstr>
      <vt:lpstr>Приложение 6 </vt:lpstr>
      <vt:lpstr>Приложение 8 2014-2016</vt:lpstr>
      <vt:lpstr>Приложение 8 </vt:lpstr>
      <vt:lpstr>Приложение 10</vt:lpstr>
      <vt:lpstr>Приложение10</vt:lpstr>
      <vt:lpstr>Приложение 12</vt:lpstr>
      <vt:lpstr>Лист1</vt:lpstr>
      <vt:lpstr>Приложение12</vt:lpstr>
      <vt:lpstr>'приложение 1 '!Область_печати</vt:lpstr>
      <vt:lpstr>'Приложение 10'!Область_печати</vt:lpstr>
      <vt:lpstr>'Приложение 12'!Область_печати</vt:lpstr>
      <vt:lpstr>'приложение 3 2015-2016'!Область_печати</vt:lpstr>
      <vt:lpstr>'Приложение 8 '!Область_печати</vt:lpstr>
      <vt:lpstr>Приложение10!Область_печати</vt:lpstr>
      <vt:lpstr>Приложение12!Область_печати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2013-12-02T10:34:34Z</cp:lastPrinted>
  <dcterms:created xsi:type="dcterms:W3CDTF">2006-09-16T00:00:00Z</dcterms:created>
  <dcterms:modified xsi:type="dcterms:W3CDTF">2019-06-05T03:18:10Z</dcterms:modified>
</cp:coreProperties>
</file>