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1610" windowHeight="9690"/>
  </bookViews>
  <sheets>
    <sheet name="приложение 1 " sheetId="34" r:id="rId1"/>
    <sheet name="приложение 2" sheetId="2" r:id="rId2"/>
    <sheet name="приложение 3 2015-2016" sheetId="5" state="hidden" r:id="rId3"/>
    <sheet name="приложение 3" sheetId="27" r:id="rId4"/>
    <sheet name="приложение 4" sheetId="28" r:id="rId5"/>
    <sheet name="приложение 5" sheetId="29" r:id="rId6"/>
    <sheet name="Приложение 6 " sheetId="33" r:id="rId7"/>
    <sheet name="Приложение 7" sheetId="3" r:id="rId8"/>
    <sheet name="Приложение 8 2014-2016" sheetId="16" state="hidden" r:id="rId9"/>
    <sheet name="Приложение 8 " sheetId="32" r:id="rId10"/>
    <sheet name="Приложение 10" sheetId="15" state="hidden" r:id="rId11"/>
    <sheet name="Приложение12" sheetId="22" r:id="rId12"/>
    <sheet name="приложение 13" sheetId="30" r:id="rId13"/>
    <sheet name="Приложение10" sheetId="17" r:id="rId14"/>
    <sheet name="Приложение 12" sheetId="21" state="hidden" r:id="rId15"/>
    <sheet name="Лист1" sheetId="24" state="hidden" r:id="rId16"/>
    <sheet name="Приложение9" sheetId="35" r:id="rId17"/>
    <sheet name="Приложение11" sheetId="36" r:id="rId18"/>
    <sheet name="Лист2" sheetId="37" r:id="rId19"/>
  </sheets>
  <definedNames>
    <definedName name="_xlnm.Print_Area" localSheetId="0">'приложение 1 '!$A$1:$E$65</definedName>
    <definedName name="_xlnm.Print_Area" localSheetId="10">'Приложение 10'!$A$1:$F$91</definedName>
    <definedName name="_xlnm.Print_Area" localSheetId="14">'Приложение 12'!$A$1:$H$80</definedName>
    <definedName name="_xlnm.Print_Area" localSheetId="12">'приложение 13'!$A$1:$M$17</definedName>
    <definedName name="_xlnm.Print_Area" localSheetId="1">'приложение 2'!$A$1:$E$63</definedName>
    <definedName name="_xlnm.Print_Area" localSheetId="3">'приложение 3'!$A$1:$C$26</definedName>
    <definedName name="_xlnm.Print_Area" localSheetId="2">'приложение 3 2015-2016'!$A$1:$E$56</definedName>
    <definedName name="_xlnm.Print_Area" localSheetId="4">'приложение 4'!$A$1:$C$12</definedName>
    <definedName name="_xlnm.Print_Area" localSheetId="5">'приложение 5'!$A$1:$C$19</definedName>
    <definedName name="_xlnm.Print_Area" localSheetId="7">'Приложение 7'!$A$1:$E$36</definedName>
    <definedName name="_xlnm.Print_Area" localSheetId="9">'Приложение 8 '!$A$1:$G$117</definedName>
    <definedName name="_xlnm.Print_Area" localSheetId="13">Приложение10!$A$1:$H$103</definedName>
    <definedName name="_xlnm.Print_Area" localSheetId="11">Приложение12!$A$1:$E$39</definedName>
  </definedNames>
  <calcPr calcId="125725"/>
</workbook>
</file>

<file path=xl/calcChain.xml><?xml version="1.0" encoding="utf-8"?>
<calcChain xmlns="http://schemas.openxmlformats.org/spreadsheetml/2006/main">
  <c r="I43" i="36"/>
  <c r="H43"/>
  <c r="H77"/>
  <c r="I93"/>
  <c r="I92" s="1"/>
  <c r="H93"/>
  <c r="H92" s="1"/>
  <c r="G92"/>
  <c r="F92"/>
  <c r="I88"/>
  <c r="H88"/>
  <c r="G88"/>
  <c r="F88"/>
  <c r="I86"/>
  <c r="H86"/>
  <c r="I84"/>
  <c r="H84"/>
  <c r="I82"/>
  <c r="H82"/>
  <c r="I77"/>
  <c r="G77"/>
  <c r="F77"/>
  <c r="I73"/>
  <c r="H73"/>
  <c r="G73"/>
  <c r="F73"/>
  <c r="I67"/>
  <c r="H67"/>
  <c r="G67"/>
  <c r="F67"/>
  <c r="I65"/>
  <c r="H65"/>
  <c r="G65"/>
  <c r="F65"/>
  <c r="I64"/>
  <c r="I63" s="1"/>
  <c r="H64"/>
  <c r="H63" s="1"/>
  <c r="G64"/>
  <c r="G63" s="1"/>
  <c r="F64"/>
  <c r="F63" s="1"/>
  <c r="I61"/>
  <c r="H61"/>
  <c r="I59"/>
  <c r="H59"/>
  <c r="G57"/>
  <c r="F57"/>
  <c r="I55"/>
  <c r="H55"/>
  <c r="I53"/>
  <c r="H53"/>
  <c r="I51"/>
  <c r="H51"/>
  <c r="G51"/>
  <c r="G50" s="1"/>
  <c r="G49" s="1"/>
  <c r="F51"/>
  <c r="F50" s="1"/>
  <c r="F49" s="1"/>
  <c r="I47"/>
  <c r="H47"/>
  <c r="G47"/>
  <c r="F47"/>
  <c r="I45"/>
  <c r="H45"/>
  <c r="G45"/>
  <c r="F45"/>
  <c r="I38"/>
  <c r="I37" s="1"/>
  <c r="I36" s="1"/>
  <c r="H38"/>
  <c r="H37" s="1"/>
  <c r="H36" s="1"/>
  <c r="G36"/>
  <c r="F36"/>
  <c r="I34"/>
  <c r="I33" s="1"/>
  <c r="H34"/>
  <c r="H33" s="1"/>
  <c r="G33"/>
  <c r="F33"/>
  <c r="I31"/>
  <c r="I30" s="1"/>
  <c r="H31"/>
  <c r="H30" s="1"/>
  <c r="G31"/>
  <c r="G30" s="1"/>
  <c r="F31"/>
  <c r="F30" s="1"/>
  <c r="I27"/>
  <c r="I26" s="1"/>
  <c r="H27"/>
  <c r="H26" s="1"/>
  <c r="G27"/>
  <c r="G26" s="1"/>
  <c r="F27"/>
  <c r="F26" s="1"/>
  <c r="I17"/>
  <c r="H17"/>
  <c r="G17"/>
  <c r="F17"/>
  <c r="I13"/>
  <c r="I12" s="1"/>
  <c r="H13"/>
  <c r="H12" s="1"/>
  <c r="G13"/>
  <c r="G12" s="1"/>
  <c r="F13"/>
  <c r="F12" s="1"/>
  <c r="F18" i="17"/>
  <c r="F94"/>
  <c r="F83"/>
  <c r="F87"/>
  <c r="F85"/>
  <c r="F62"/>
  <c r="F60"/>
  <c r="F56"/>
  <c r="F54"/>
  <c r="F111" i="35"/>
  <c r="F110" s="1"/>
  <c r="E111"/>
  <c r="E110" s="1"/>
  <c r="F108"/>
  <c r="E108"/>
  <c r="E107" s="1"/>
  <c r="F107"/>
  <c r="F105"/>
  <c r="E105"/>
  <c r="F103"/>
  <c r="E103"/>
  <c r="F100"/>
  <c r="E100"/>
  <c r="F98"/>
  <c r="E98"/>
  <c r="E95" s="1"/>
  <c r="F96"/>
  <c r="F95" s="1"/>
  <c r="E96"/>
  <c r="F93"/>
  <c r="E93"/>
  <c r="F91"/>
  <c r="E91"/>
  <c r="F89"/>
  <c r="E89"/>
  <c r="F87"/>
  <c r="E87"/>
  <c r="F85"/>
  <c r="E85"/>
  <c r="F82"/>
  <c r="E82"/>
  <c r="F80"/>
  <c r="E80"/>
  <c r="E79" s="1"/>
  <c r="F77"/>
  <c r="E77"/>
  <c r="F75"/>
  <c r="E75"/>
  <c r="F73"/>
  <c r="F62" s="1"/>
  <c r="E73"/>
  <c r="F63"/>
  <c r="E63"/>
  <c r="E62"/>
  <c r="F60"/>
  <c r="E60"/>
  <c r="F58"/>
  <c r="E58"/>
  <c r="F56"/>
  <c r="E56"/>
  <c r="F54"/>
  <c r="E54"/>
  <c r="F51"/>
  <c r="E51"/>
  <c r="F49"/>
  <c r="E49"/>
  <c r="F44"/>
  <c r="E44"/>
  <c r="F42"/>
  <c r="E42"/>
  <c r="F40"/>
  <c r="E40"/>
  <c r="F38"/>
  <c r="E38"/>
  <c r="F36"/>
  <c r="F31" s="1"/>
  <c r="E36"/>
  <c r="E31" s="1"/>
  <c r="F34"/>
  <c r="E34"/>
  <c r="F32"/>
  <c r="E32"/>
  <c r="F28"/>
  <c r="E28"/>
  <c r="F26"/>
  <c r="E26"/>
  <c r="F20"/>
  <c r="F19" s="1"/>
  <c r="E20"/>
  <c r="E19" s="1"/>
  <c r="F17"/>
  <c r="E17"/>
  <c r="F15"/>
  <c r="E15"/>
  <c r="F13"/>
  <c r="E13"/>
  <c r="F25" l="1"/>
  <c r="E12"/>
  <c r="G76" i="36"/>
  <c r="G75" s="1"/>
  <c r="I58"/>
  <c r="I57" s="1"/>
  <c r="G42"/>
  <c r="F42"/>
  <c r="I42"/>
  <c r="H50"/>
  <c r="H49" s="1"/>
  <c r="H58"/>
  <c r="H57" s="1"/>
  <c r="F59" i="17"/>
  <c r="H42" i="36"/>
  <c r="I76"/>
  <c r="I75" s="1"/>
  <c r="I50"/>
  <c r="I49" s="1"/>
  <c r="H11"/>
  <c r="H76"/>
  <c r="H75" s="1"/>
  <c r="F76"/>
  <c r="F75" s="1"/>
  <c r="G11"/>
  <c r="F11"/>
  <c r="I11"/>
  <c r="F79" i="35"/>
  <c r="F48"/>
  <c r="E25"/>
  <c r="E84"/>
  <c r="E102"/>
  <c r="F12"/>
  <c r="E48"/>
  <c r="F84"/>
  <c r="F102"/>
  <c r="G95" i="36" l="1"/>
  <c r="I95"/>
  <c r="H95"/>
  <c r="F95"/>
  <c r="E113" i="35"/>
  <c r="F113"/>
  <c r="E108" i="32" l="1"/>
  <c r="E102"/>
  <c r="E105"/>
  <c r="E103"/>
  <c r="G102"/>
  <c r="F102"/>
  <c r="E100"/>
  <c r="E98"/>
  <c r="G106"/>
  <c r="F106"/>
  <c r="E87"/>
  <c r="E89"/>
  <c r="E91"/>
  <c r="E93"/>
  <c r="E77"/>
  <c r="E75"/>
  <c r="E73"/>
  <c r="E63"/>
  <c r="E60"/>
  <c r="E58"/>
  <c r="G56"/>
  <c r="F56"/>
  <c r="E56"/>
  <c r="E54"/>
  <c r="G40"/>
  <c r="F40"/>
  <c r="E40"/>
  <c r="E42"/>
  <c r="F42"/>
  <c r="G42"/>
  <c r="E17"/>
  <c r="C20" i="33" l="1"/>
  <c r="E25" i="2" l="1"/>
  <c r="E12"/>
  <c r="C49"/>
  <c r="C48" s="1"/>
  <c r="E57"/>
  <c r="E56" s="1"/>
  <c r="D57"/>
  <c r="D56" s="1"/>
  <c r="C56"/>
  <c r="C59" i="34"/>
  <c r="C58" s="1"/>
  <c r="E58"/>
  <c r="D58"/>
  <c r="E11" i="2"/>
  <c r="E15"/>
  <c r="E14" s="1"/>
  <c r="E20"/>
  <c r="E24"/>
  <c r="E29"/>
  <c r="D29"/>
  <c r="E33"/>
  <c r="E32" s="1"/>
  <c r="E31" s="1"/>
  <c r="E28" s="1"/>
  <c r="E45"/>
  <c r="E48"/>
  <c r="E49"/>
  <c r="E51"/>
  <c r="E52"/>
  <c r="E54"/>
  <c r="D49"/>
  <c r="D48" s="1"/>
  <c r="D52"/>
  <c r="D11" i="34"/>
  <c r="D10" s="1"/>
  <c r="D12"/>
  <c r="E12"/>
  <c r="E11" s="1"/>
  <c r="C14"/>
  <c r="C12" s="1"/>
  <c r="C11" s="1"/>
  <c r="D16"/>
  <c r="E16"/>
  <c r="C17"/>
  <c r="C16" s="1"/>
  <c r="E17"/>
  <c r="E22"/>
  <c r="D26"/>
  <c r="D25" s="1"/>
  <c r="C27"/>
  <c r="C26" s="1"/>
  <c r="D27"/>
  <c r="E27"/>
  <c r="E26" s="1"/>
  <c r="E25" s="1"/>
  <c r="D30"/>
  <c r="E30"/>
  <c r="C31"/>
  <c r="D33"/>
  <c r="C34"/>
  <c r="C33" s="1"/>
  <c r="D34"/>
  <c r="E34"/>
  <c r="E33" s="1"/>
  <c r="C47"/>
  <c r="C46" s="1"/>
  <c r="D50"/>
  <c r="E50"/>
  <c r="C51"/>
  <c r="C50" s="1"/>
  <c r="C54"/>
  <c r="C53" s="1"/>
  <c r="D54"/>
  <c r="D53" s="1"/>
  <c r="D45" s="1"/>
  <c r="D44" s="1"/>
  <c r="E54"/>
  <c r="E53" s="1"/>
  <c r="E45" s="1"/>
  <c r="E44" s="1"/>
  <c r="C56"/>
  <c r="E96" i="32"/>
  <c r="E95" s="1"/>
  <c r="C11" i="33"/>
  <c r="C18"/>
  <c r="F14" i="17"/>
  <c r="D15" i="2"/>
  <c r="D14" s="1"/>
  <c r="F28" i="17"/>
  <c r="F27" s="1"/>
  <c r="E20" i="3"/>
  <c r="D20"/>
  <c r="E23" i="2" l="1"/>
  <c r="E10" s="1"/>
  <c r="C30" i="34"/>
  <c r="C25" s="1"/>
  <c r="C10" s="1"/>
  <c r="E44" i="2"/>
  <c r="E43" s="1"/>
  <c r="C45" i="34"/>
  <c r="C44" s="1"/>
  <c r="D61"/>
  <c r="E10"/>
  <c r="E61" s="1"/>
  <c r="D18" i="3"/>
  <c r="F39" i="17"/>
  <c r="F38" s="1"/>
  <c r="F35"/>
  <c r="E26" i="32"/>
  <c r="E111"/>
  <c r="E110" s="1"/>
  <c r="E28"/>
  <c r="D54" i="2"/>
  <c r="E32" i="33"/>
  <c r="D32"/>
  <c r="C32"/>
  <c r="E29"/>
  <c r="D29"/>
  <c r="C29"/>
  <c r="C34" s="1"/>
  <c r="E27"/>
  <c r="D27"/>
  <c r="C27"/>
  <c r="E25"/>
  <c r="D25"/>
  <c r="C25"/>
  <c r="E23"/>
  <c r="D23"/>
  <c r="C23"/>
  <c r="E18"/>
  <c r="E11"/>
  <c r="D11"/>
  <c r="G110" i="32"/>
  <c r="F110"/>
  <c r="G107"/>
  <c r="F107"/>
  <c r="E107"/>
  <c r="G96"/>
  <c r="G95" s="1"/>
  <c r="F96"/>
  <c r="F95" s="1"/>
  <c r="G86"/>
  <c r="G85" s="1"/>
  <c r="F86"/>
  <c r="F85" s="1"/>
  <c r="E85"/>
  <c r="E84" s="1"/>
  <c r="G82"/>
  <c r="G79" s="1"/>
  <c r="F82"/>
  <c r="F79" s="1"/>
  <c r="E82"/>
  <c r="E79" s="1"/>
  <c r="F77"/>
  <c r="G77"/>
  <c r="G73"/>
  <c r="G62" s="1"/>
  <c r="F73"/>
  <c r="F63" s="1"/>
  <c r="E62"/>
  <c r="G54"/>
  <c r="G51"/>
  <c r="F51"/>
  <c r="E51"/>
  <c r="G49"/>
  <c r="G48" s="1"/>
  <c r="F49"/>
  <c r="F48" s="1"/>
  <c r="E49"/>
  <c r="E48" s="1"/>
  <c r="G44"/>
  <c r="F44"/>
  <c r="E44"/>
  <c r="G38"/>
  <c r="F38"/>
  <c r="E38"/>
  <c r="G36"/>
  <c r="G31" s="1"/>
  <c r="F36"/>
  <c r="F31" s="1"/>
  <c r="E36"/>
  <c r="E31" s="1"/>
  <c r="G32"/>
  <c r="F32"/>
  <c r="E32"/>
  <c r="G28"/>
  <c r="F28"/>
  <c r="G26"/>
  <c r="F26"/>
  <c r="F25" s="1"/>
  <c r="E20"/>
  <c r="E19" s="1"/>
  <c r="G19"/>
  <c r="F19"/>
  <c r="G15"/>
  <c r="F15"/>
  <c r="E15"/>
  <c r="G13"/>
  <c r="F13"/>
  <c r="E13"/>
  <c r="F65" i="17"/>
  <c r="G65"/>
  <c r="H65"/>
  <c r="H74"/>
  <c r="G74"/>
  <c r="F74"/>
  <c r="H68"/>
  <c r="G68"/>
  <c r="F68"/>
  <c r="H66"/>
  <c r="G66"/>
  <c r="F66"/>
  <c r="D12" i="2"/>
  <c r="D11" s="1"/>
  <c r="D25"/>
  <c r="D32"/>
  <c r="D31" s="1"/>
  <c r="D33"/>
  <c r="C33"/>
  <c r="C32" s="1"/>
  <c r="C31" s="1"/>
  <c r="C29"/>
  <c r="C25"/>
  <c r="C12"/>
  <c r="C11" s="1"/>
  <c r="F12" i="32" l="1"/>
  <c r="G12"/>
  <c r="F62"/>
  <c r="E25"/>
  <c r="G25"/>
  <c r="G113" s="1"/>
  <c r="E12"/>
  <c r="E59" i="2"/>
  <c r="C61" i="34"/>
  <c r="E34" i="33"/>
  <c r="D34"/>
  <c r="E113" i="32" l="1"/>
  <c r="F113"/>
  <c r="H58" i="17"/>
  <c r="G58"/>
  <c r="F58"/>
  <c r="H52"/>
  <c r="H51" s="1"/>
  <c r="G52"/>
  <c r="G51" s="1"/>
  <c r="F52"/>
  <c r="F51" s="1"/>
  <c r="D11" i="3"/>
  <c r="E25"/>
  <c r="D25"/>
  <c r="C32"/>
  <c r="C11"/>
  <c r="C29"/>
  <c r="C25"/>
  <c r="C23"/>
  <c r="C28" i="2"/>
  <c r="D26" i="22"/>
  <c r="D25" s="1"/>
  <c r="D24" s="1"/>
  <c r="E26"/>
  <c r="E25" s="1"/>
  <c r="E24" s="1"/>
  <c r="C26"/>
  <c r="C25" s="1"/>
  <c r="C24" s="1"/>
  <c r="E30"/>
  <c r="E29" s="1"/>
  <c r="E28" s="1"/>
  <c r="D30"/>
  <c r="D29" s="1"/>
  <c r="D28" s="1"/>
  <c r="C30"/>
  <c r="C29" s="1"/>
  <c r="C28" s="1"/>
  <c r="H32" i="17"/>
  <c r="G32"/>
  <c r="F32"/>
  <c r="H28"/>
  <c r="G28"/>
  <c r="H89"/>
  <c r="G89"/>
  <c r="F89"/>
  <c r="H78"/>
  <c r="G78"/>
  <c r="G77" s="1"/>
  <c r="G76" s="1"/>
  <c r="F78"/>
  <c r="H46"/>
  <c r="G46"/>
  <c r="F46"/>
  <c r="H77" l="1"/>
  <c r="H76" s="1"/>
  <c r="F77"/>
  <c r="F76" s="1"/>
  <c r="E19" i="24"/>
  <c r="D19"/>
  <c r="C19"/>
  <c r="E13"/>
  <c r="D13"/>
  <c r="C13"/>
  <c r="E4"/>
  <c r="D4"/>
  <c r="C4"/>
  <c r="E11" i="22"/>
  <c r="D11"/>
  <c r="C11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H93" i="17"/>
  <c r="G93"/>
  <c r="F93"/>
  <c r="H64"/>
  <c r="G64"/>
  <c r="F64"/>
  <c r="H50"/>
  <c r="G50"/>
  <c r="F50"/>
  <c r="H48"/>
  <c r="H43" s="1"/>
  <c r="G48"/>
  <c r="G43" s="1"/>
  <c r="F48"/>
  <c r="F43" s="1"/>
  <c r="H37"/>
  <c r="G37"/>
  <c r="F37"/>
  <c r="H34"/>
  <c r="G34"/>
  <c r="F34"/>
  <c r="H31"/>
  <c r="G31"/>
  <c r="F31"/>
  <c r="H27"/>
  <c r="G27"/>
  <c r="H18"/>
  <c r="G18"/>
  <c r="H14"/>
  <c r="H13" s="1"/>
  <c r="G14"/>
  <c r="G13" s="1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F13" i="17" l="1"/>
  <c r="F12" s="1"/>
  <c r="F96" s="1"/>
  <c r="H12"/>
  <c r="H96" s="1"/>
  <c r="G12"/>
  <c r="G96" s="1"/>
  <c r="F18" i="15"/>
  <c r="E18" s="1"/>
  <c r="F38"/>
  <c r="E38" s="1"/>
  <c r="F58"/>
  <c r="E58" s="1"/>
  <c r="F72"/>
  <c r="E72" s="1"/>
  <c r="F78"/>
  <c r="E78" s="1"/>
  <c r="G14" i="21"/>
  <c r="G25"/>
  <c r="F25" s="1"/>
  <c r="G31"/>
  <c r="F31" s="1"/>
  <c r="G38"/>
  <c r="F38" s="1"/>
  <c r="G37" s="1"/>
  <c r="F37" s="1"/>
  <c r="E32" i="3"/>
  <c r="D32"/>
  <c r="E29"/>
  <c r="D29"/>
  <c r="D34" s="1"/>
  <c r="E27"/>
  <c r="D27"/>
  <c r="C27"/>
  <c r="C34" s="1"/>
  <c r="E23"/>
  <c r="D23"/>
  <c r="E18"/>
  <c r="C18"/>
  <c r="E11"/>
  <c r="E34" l="1"/>
  <c r="F14" i="2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C52" i="2"/>
  <c r="C51"/>
  <c r="D45"/>
  <c r="D44" s="1"/>
  <c r="C45"/>
  <c r="C38" i="5" l="1"/>
  <c r="D37" s="1"/>
  <c r="C37" s="1"/>
  <c r="D12"/>
  <c r="C12" s="1"/>
  <c r="D11" s="1"/>
  <c r="D15"/>
  <c r="D28" i="2"/>
  <c r="D24"/>
  <c r="C24"/>
  <c r="C23" s="1"/>
  <c r="C14"/>
  <c r="E31" i="24"/>
  <c r="D31"/>
  <c r="C31"/>
  <c r="D23" i="2" l="1"/>
  <c r="D10" s="1"/>
  <c r="C10"/>
  <c r="C11" i="5"/>
  <c r="C49" s="1"/>
  <c r="D49"/>
  <c r="D51" i="2"/>
  <c r="C44" l="1"/>
  <c r="D43"/>
  <c r="C43" l="1"/>
  <c r="D59"/>
  <c r="C59" l="1"/>
</calcChain>
</file>

<file path=xl/sharedStrings.xml><?xml version="1.0" encoding="utf-8"?>
<sst xmlns="http://schemas.openxmlformats.org/spreadsheetml/2006/main" count="1927" uniqueCount="464">
  <si>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</si>
  <si>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</si>
  <si>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</si>
  <si>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</si>
  <si>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</si>
  <si>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</si>
  <si>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</si>
  <si>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</si>
  <si>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</si>
  <si>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</si>
  <si>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</si>
  <si>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</si>
  <si>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</si>
  <si>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</si>
  <si>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</si>
  <si>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</si>
  <si>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</si>
  <si>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</si>
  <si>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</si>
  <si>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</si>
  <si>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</si>
  <si>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</si>
  <si>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</si>
  <si>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</si>
  <si>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</si>
  <si>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</si>
  <si>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</si>
  <si>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</si>
  <si>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</si>
  <si>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</si>
  <si>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</si>
  <si>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</si>
  <si>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</si>
  <si>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</si>
  <si>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</si>
  <si>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</si>
  <si>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</si>
  <si>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</si>
  <si>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</si>
  <si>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</si>
  <si>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</si>
  <si>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</si>
  <si>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</si>
  <si>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</si>
  <si>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</si>
  <si>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</si>
  <si>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</si>
  <si>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</si>
  <si>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</si>
  <si>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</si>
  <si>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</si>
  <si>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</si>
  <si>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</si>
  <si>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</si>
  <si>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</si>
  <si>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</si>
  <si>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</si>
  <si>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</si>
  <si>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</si>
  <si>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</si>
  <si>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</si>
  <si>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</si>
  <si>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</si>
  <si>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</si>
  <si>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</si>
  <si>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</si>
  <si>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</si>
  <si>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</si>
  <si>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</si>
  <si>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</si>
  <si>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</si>
  <si>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</si>
  <si>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</si>
  <si>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</si>
  <si>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</si>
  <si>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</si>
  <si>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</si>
  <si>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</si>
  <si>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</si>
  <si>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</si>
  <si>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</si>
  <si>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</si>
  <si>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</si>
  <si>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</si>
  <si>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</si>
  <si>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</si>
  <si>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</si>
  <si>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</si>
  <si>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</si>
  <si>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</si>
  <si>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</si>
  <si>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</si>
  <si>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</si>
  <si>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</si>
  <si>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</si>
  <si>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</si>
  <si>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</si>
  <si>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</si>
  <si>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</si>
  <si>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</si>
  <si>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</si>
  <si>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</si>
  <si>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</si>
  <si>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</si>
  <si>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</si>
  <si>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</si>
  <si>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</si>
  <si>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</si>
  <si>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</si>
  <si>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</si>
  <si>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</si>
  <si>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</si>
  <si>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</si>
  <si>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</si>
  <si>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</si>
  <si>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</si>
  <si>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</si>
  <si>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</si>
  <si>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</si>
  <si>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</si>
  <si>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</si>
  <si>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</si>
  <si>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</si>
  <si>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</si>
  <si>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</si>
  <si>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</si>
  <si>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</si>
  <si>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</si>
  <si>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</si>
  <si>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</si>
  <si>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</si>
  <si>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</si>
  <si>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</si>
  <si>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</si>
  <si>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</si>
  <si>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</si>
  <si>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</si>
  <si>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</si>
  <si>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</si>
  <si>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</si>
  <si>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</si>
  <si>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</si>
  <si>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</si>
  <si>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</si>
  <si>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</si>
  <si>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</si>
  <si>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</si>
  <si>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</si>
  <si>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</si>
  <si>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</si>
  <si>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</si>
  <si>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</si>
  <si>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</si>
  <si>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</si>
  <si>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</si>
  <si>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</si>
  <si>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</si>
  <si>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</si>
  <si>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</si>
  <si>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</si>
  <si>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</si>
  <si>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</si>
  <si>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</si>
  <si>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</si>
  <si>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</si>
  <si>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</si>
  <si>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</si>
  <si>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</si>
  <si>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</si>
  <si>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</si>
  <si>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</si>
  <si>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</si>
  <si>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</si>
  <si>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</si>
  <si>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</si>
  <si>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</si>
  <si>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</si>
  <si>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</si>
  <si>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</si>
  <si>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</si>
  <si>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</si>
  <si>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</si>
  <si>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</si>
  <si>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</si>
  <si>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</si>
  <si>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</si>
  <si>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</si>
  <si>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</si>
  <si>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</si>
  <si>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</si>
  <si>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</si>
  <si>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</si>
  <si>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</si>
  <si>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</si>
  <si>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</si>
  <si>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</si>
  <si>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</si>
  <si>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</si>
  <si>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</si>
  <si>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</si>
  <si>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</si>
  <si>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</si>
  <si>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</si>
  <si>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</si>
  <si>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</si>
  <si>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</si>
  <si>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</si>
  <si>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</si>
  <si>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</si>
  <si>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</si>
  <si>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</si>
  <si>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</si>
  <si>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</si>
  <si>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</si>
  <si>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</si>
  <si>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</si>
  <si>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</si>
  <si>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</si>
  <si>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</si>
  <si>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</si>
  <si>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</si>
  <si>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</si>
  <si>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</si>
  <si>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</si>
  <si>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</si>
  <si>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</si>
  <si>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</si>
  <si>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</si>
  <si>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</si>
  <si>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</si>
  <si>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</si>
  <si>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</si>
  <si>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</si>
  <si>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</si>
  <si>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</si>
  <si>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</si>
  <si>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</si>
  <si>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</si>
  <si>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</si>
  <si>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</si>
  <si>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</si>
  <si>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</si>
  <si>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</si>
  <si>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</si>
  <si>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</si>
  <si>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</si>
  <si>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</si>
  <si>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</si>
  <si>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</si>
  <si>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</si>
  <si>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</si>
  <si>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</si>
  <si>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</si>
  <si>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</si>
  <si>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</si>
  <si>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</si>
  <si>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</si>
  <si>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</si>
  <si>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</si>
  <si>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</si>
  <si>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</si>
  <si>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</si>
  <si>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</si>
  <si>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</si>
  <si>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</si>
  <si>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</si>
  <si>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</si>
  <si>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</si>
  <si>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</si>
  <si>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</si>
  <si>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</si>
  <si>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</si>
  <si>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</si>
  <si>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</si>
  <si>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</si>
  <si>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</si>
  <si>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</si>
  <si>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</si>
  <si>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</si>
  <si>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</si>
  <si>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</si>
  <si>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</si>
  <si>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</si>
  <si>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>Сумма 2018 год</t>
  </si>
  <si>
    <t>Сумма 2019 год</t>
  </si>
  <si>
    <t>Сумма на 2018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</si>
  <si>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</si>
  <si>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</si>
  <si>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</si>
  <si>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</si>
  <si>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</si>
  <si>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</si>
  <si>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</si>
  <si>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</si>
  <si>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</si>
  <si>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</si>
  <si>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Сумма 2020 год</t>
  </si>
  <si>
    <t>Оброзование</t>
  </si>
  <si>
    <t>Молодежная политика</t>
  </si>
  <si>
    <t>Сумма на 2020 год</t>
  </si>
  <si>
    <t>2020г</t>
  </si>
  <si>
    <t>Невыясненные поступления, зачисляемые в бюджеты поселений</t>
  </si>
  <si>
    <t xml:space="preserve"> 1 17 01050 10 0000 180</t>
  </si>
  <si>
    <t xml:space="preserve"> 1 17 05050 10 0000 180</t>
  </si>
  <si>
    <t>Наименование  главного администратора доходов местного бюджета</t>
  </si>
  <si>
    <t>главного администратора доходов</t>
  </si>
  <si>
    <t>доходов местного бюджета</t>
  </si>
  <si>
    <t>Прочие неналоговые доходы</t>
  </si>
  <si>
    <t>2 02 01003 10 0000 151</t>
  </si>
  <si>
    <t>Дотации бюджетам поселений на поддержку мер по обеспечению сбалансированности бюджетов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</si>
  <si>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</si>
  <si>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</si>
  <si>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 xml:space="preserve"> 2 02 29999 10 0000 151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</si>
  <si>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</si>
  <si>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</si>
  <si>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</si>
  <si>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</si>
  <si>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</si>
  <si>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</si>
  <si>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</si>
  <si>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2019 года</t>
  </si>
  <si>
    <t>Объем заимствований всего</t>
  </si>
  <si>
    <t>в том числе</t>
  </si>
  <si>
    <t xml:space="preserve">           </t>
  </si>
  <si>
    <t>Объем муниципального долга на  01 января 2019 года</t>
  </si>
  <si>
    <t>Верхний предел муниципального долга на 01 января 2020 года</t>
  </si>
  <si>
    <t>Наименование  главного администратора источников финансирования дефицита местного бюджета</t>
  </si>
  <si>
    <t>главного администратора источников</t>
  </si>
  <si>
    <t>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</si>
  <si>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</si>
  <si>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</si>
  <si>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</si>
  <si>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</si>
  <si>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</si>
  <si>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</si>
  <si>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</si>
  <si>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</si>
  <si>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01 05 02 01 10 0000 610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</si>
  <si>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</si>
  <si>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</si>
  <si>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Глава Червянского муниципального образования       </t>
  </si>
  <si>
    <t>0707</t>
  </si>
  <si>
    <t>ОБРОЗОВАНИЕ</t>
  </si>
  <si>
    <t>0700</t>
  </si>
  <si>
    <t>" О бюджете Червянского муниципального образования"</t>
  </si>
  <si>
    <t xml:space="preserve">                " О бюджете Червянского муниципального образования"</t>
  </si>
  <si>
    <t xml:space="preserve"> " Обюджете  Червянского муниципального образования"</t>
  </si>
  <si>
    <t xml:space="preserve">           " О бюджете Червянского муниципального образования" </t>
  </si>
  <si>
    <t xml:space="preserve">                                                          " О бюджете Червянского муниципального образования" </t>
  </si>
  <si>
    <t xml:space="preserve">    " О бюджете Червянского муниципального образования"</t>
  </si>
  <si>
    <t xml:space="preserve">                          " О бюджете  Червянского муниципального образования"</t>
  </si>
  <si>
    <t xml:space="preserve">     " О бюджете Червянского муниципального образования"</t>
  </si>
  <si>
    <t xml:space="preserve"> " О бюджете Червянского муниципального образования"</t>
  </si>
  <si>
    <t xml:space="preserve">                                                                         Приложение 11</t>
  </si>
  <si>
    <t xml:space="preserve">                                                                                                                                                                                                       "О бюджете Червянского муниципального" образования"</t>
  </si>
  <si>
    <t xml:space="preserve">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</si>
  <si>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                                            Приложение 3</t>
  </si>
  <si>
    <t xml:space="preserve"> 1 03 02230 01 0000 110</t>
  </si>
  <si>
    <t>1 03 02240 01 0000 110</t>
  </si>
  <si>
    <t>1 03 02250 01 0000 110</t>
  </si>
  <si>
    <t>1 03 02260 01 0000 110</t>
  </si>
  <si>
    <t>1 06 06030 00 0000 110</t>
  </si>
  <si>
    <t xml:space="preserve"> 2 02 30000 00 0000 151</t>
  </si>
  <si>
    <t>1 03 02230 01 0000 110</t>
  </si>
  <si>
    <t>2021г</t>
  </si>
  <si>
    <t xml:space="preserve">                на 2019 год и на плановый период 2020-2021 годов.</t>
  </si>
  <si>
    <t xml:space="preserve"> 2 02 40000 00 0000 151</t>
  </si>
  <si>
    <t xml:space="preserve">Прочие межбюджетные трансферты, передаваемые бюджетам </t>
  </si>
  <si>
    <t xml:space="preserve"> 2 02 49999 00 0000 151</t>
  </si>
  <si>
    <t>Прочие межбюджетные трансферты, передаваемые бюджетам сельских поселений</t>
  </si>
  <si>
    <t xml:space="preserve"> 2 02 49999 10 0000 151</t>
  </si>
  <si>
    <t>Дотации бюджетам бюджетной системы Российской Федерации</t>
  </si>
  <si>
    <t>2 02 30024 00 0000 151</t>
  </si>
  <si>
    <t>Субвенции бюджетам бюджетной системы Российской Федерации</t>
  </si>
  <si>
    <t xml:space="preserve"> 2 02 35118 00 0000 151</t>
  </si>
  <si>
    <t xml:space="preserve"> 1 06 06043 10 2000 110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</si>
  <si>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</si>
  <si>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</si>
  <si>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Сумма 2021 год</t>
  </si>
  <si>
    <t xml:space="preserve">                                                                на 2019 год и на плановый период 2020-2021 годов.</t>
  </si>
  <si>
    <t xml:space="preserve">           на 2019 год и на плановый период 2020-2021 годов.</t>
  </si>
  <si>
    <t>ПЕРЕЧЕНЬ ГЛАВНЫХ АДМИНИСТРАТОРОВ ДОХОДОВ БЮДЖЕТА ЧЕРВЯНСКОГО МУНИЦИПАЛЬНОГО ОБРАЗОВАНИЯ НА 2019 ГОД  И ПЛАНОВЫЙ ПЕРИОД 2020-2021 ГОДОВ</t>
  </si>
  <si>
    <t xml:space="preserve">                                   на 2019 год и на плановый период 2020-2021 годов.</t>
  </si>
  <si>
    <t>ПЕРЕЧЕНЬ ГЛАВНЫХ РАСПОРЯДИТЕЛЕЙ БЮДЖЕТНЫХ СРЕДСТВ БЮДЖЕТА ЧЕРВЯНСКОГО МУНИЦИПАЛЬНОГО ОБРАЗОВАНИЯ НА 2019 ГОД И ПЛАНОВЫЙ ПЕРИОД 2020-2021 ГОДОВ</t>
  </si>
  <si>
    <t xml:space="preserve">            на 2019 год и на плановый период 2020-2021 годов.</t>
  </si>
  <si>
    <t xml:space="preserve">ПЕРЕЧЕНЬ ГЛАВНЫХ АДМИНИСТРАТОРОВ ИСТОЧНИКОВ  ФИНАНСИРОВАНИЯ ДЕФИЦИТА БЮДЖЕТА ЧЕРВЯНСКОГО МУНИЦИПАЛЬНОГО ОБРАЗОВАНИЯ НА 2019 ГОД И ПЛАНОВЫЙ ПЕРИОД 2020-2021 ГОДОВ </t>
  </si>
  <si>
    <t>И ПОДРАЗДЕЛАМ КЛАССИФИКАЦИИ РАСХОДОВ БЮДЖЕТОВ ЧЕРВЯНСКОГО МУНИЦИПАЛЬНОГО ОБРАЗОВАНИЯ НА 2019 ГОД.</t>
  </si>
  <si>
    <t>на 2019 год и на плановый период 2020-2021 годов.</t>
  </si>
  <si>
    <t>И ПОДРАЗДЕЛАМ КЛАССИФИКАЦИИ РАСХОДОВ БЮДЖЕТОВ ЧЕРВЯНСКОГО МУНИЦИПАЛЬНОГО ОБРАЗОВАНИЯ НА   2020 И 2021 ГОДОВ.</t>
  </si>
  <si>
    <t xml:space="preserve">                                                                                                                             на 2019 год и на плановый период 2020-2021 годов.</t>
  </si>
  <si>
    <t xml:space="preserve"> НА 2019 ГОД.</t>
  </si>
  <si>
    <t>ИСТОЧНИКИ ВНУТРЕННЕГО ФИНАНСИРОВАНИЯ ДЕФИЦИТА БЮДЖЕТА ЧЕРВЯНСКОГО МУНИЦИПАЛЬНОГО ОБРАЗОВАНИЯ  НА 2019 ГОД И ПЛАНОВЫЙ ПЕРИОД 2020 и 2021 ГОДОВ</t>
  </si>
  <si>
    <t>Программа внутренних заимствований Червянского муниципального образования на 2019 год на плановый период 2020 и 2021 годов</t>
  </si>
  <si>
    <t xml:space="preserve">                                                                                                                                                             на 2019 год и на плановый период 2020-2021 годов.                                   </t>
  </si>
  <si>
    <t>Верхний предел муниципального долга на 01 января 2021 года</t>
  </si>
  <si>
    <t>Объем муниципального долга на  01 января 2021 года</t>
  </si>
  <si>
    <t>Объем муниципального долга на  01 января 2020 года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</si>
  <si>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</si>
  <si>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</si>
  <si>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Уплата налога  на имущество организаций и земельного налога</t>
  </si>
  <si>
    <t>МП " Дети Червянского муниципального образования на 2019-2021 гг."."</t>
  </si>
  <si>
    <t>МП " Молодёжь Червянского муниципального образования на 2019-2021 гг.".</t>
  </si>
  <si>
    <t>47 0 01 00000</t>
  </si>
  <si>
    <t>47 0 01 89999</t>
  </si>
  <si>
    <t>48 0 01 89999</t>
  </si>
  <si>
    <t>МП" Обеспечение пожарной безопасности на территории Червянского муниципального образования на 2019-2021 гг."</t>
  </si>
  <si>
    <t>50 0 01 89999</t>
  </si>
  <si>
    <t>МП "Предупреждение и ликвидация последствий чрезвычайных ситуаций и стихийных бедствий природного и техногенного характера на территории Червянского муниципального образования Чунского района на 2019 год</t>
  </si>
  <si>
    <t>51 0 00 00000</t>
  </si>
  <si>
    <t>51 0 01 89999</t>
  </si>
  <si>
    <t>МП " Благоустройство территории Червянского муниципального образования на 209-2021 гг."</t>
  </si>
  <si>
    <t>49 0 00 00000</t>
  </si>
  <si>
    <t>Мероприятие "Расходы на организацию уличного освещения муниципального образования"</t>
  </si>
  <si>
    <t>49 0 01 89999</t>
  </si>
  <si>
    <t>Мероприяия "Расходы на мероприятия по ремонту и содержанию дорог муниципального значения"</t>
  </si>
  <si>
    <t>Мероприятия по организации и содержанию  мест захоронений</t>
  </si>
  <si>
    <t>49 0 02 89999</t>
  </si>
  <si>
    <t>49 0 03 89999</t>
  </si>
  <si>
    <t>49 0 04 89999</t>
  </si>
  <si>
    <t>49 0 05 89999</t>
  </si>
  <si>
    <t xml:space="preserve">МП"Капитальный ремонт и ремонт автомобильных дорог 
общего пользования местного значения 
Червянского муниципального образования на 2017-2019 годы"
</t>
  </si>
  <si>
    <t>МП "Установка дорожных знаков,обутройство пешеходных переходов на территории Червянского муниципального образования на 2017-2019г.г."</t>
  </si>
  <si>
    <t>МП " Профилактики наркомании, токсикомании и алкоголизма на территории Червянского муниципального образования на 2017-2019 годы.</t>
  </si>
  <si>
    <t>МП " Военно- патриотическое воспитание молодёжи Червянского муниципального образования на 2019-2023 гг."</t>
  </si>
  <si>
    <t>46 0 01 00000</t>
  </si>
  <si>
    <t>46 0 01 89999</t>
  </si>
  <si>
    <t>48 0 01 00000</t>
  </si>
  <si>
    <t>МП "Предупреждение и ликвидация последствий чрезвычайных ситуаций и стихийных бедствий природного и техногенного характера на территории Червянского муниципального образования Чунского района на 2019 год"</t>
  </si>
  <si>
    <t>МП «Безопасность дорожного движения 
в Червянском муниципальном образовании  на 2019-2023 гг.»</t>
  </si>
  <si>
    <t xml:space="preserve">Прочая закупка товаров, работ и услуг </t>
  </si>
  <si>
    <t xml:space="preserve">МП"Капитальный ремонт и ремонт автомобильных дорог  общего пользования местного значения Червянского муниципального образования на 2017-2019 гг."
общего пользования местного значения 
Червянского муниципального образования на 2017-2019 годы"
</t>
  </si>
  <si>
    <t>Иные выплаты персоналу  государственных (муниципальных) органов за исключением фонда оплаты труда</t>
  </si>
  <si>
    <t>Уплата налогов,сборов и иных платежей</t>
  </si>
  <si>
    <t>77 0 07 82190</t>
  </si>
  <si>
    <t xml:space="preserve">                                                                                                                                                            на 2019 год и на плановый период 2020-2021 годов.</t>
  </si>
  <si>
    <t xml:space="preserve">                                                                       к проекту Думы </t>
  </si>
  <si>
    <t xml:space="preserve">                                               к проекту Думы</t>
  </si>
  <si>
    <t xml:space="preserve">                                                                       к пректу Думы</t>
  </si>
  <si>
    <t xml:space="preserve">                                                                                              к проекту Думы </t>
  </si>
  <si>
    <t xml:space="preserve">к пректу Думы </t>
  </si>
  <si>
    <t xml:space="preserve">                                                                                    к проекту Думы  </t>
  </si>
  <si>
    <t xml:space="preserve">                             к проекту Думы </t>
  </si>
  <si>
    <t xml:space="preserve">    к проекту Думы </t>
  </si>
  <si>
    <t xml:space="preserve">                                                                 к проекту Думы</t>
  </si>
  <si>
    <t xml:space="preserve">                                                                                     к проекту Думы</t>
  </si>
  <si>
    <t xml:space="preserve">                                                                      к проекту Думы </t>
  </si>
  <si>
    <t xml:space="preserve">                                                    Приложение 1</t>
  </si>
  <si>
    <t xml:space="preserve">                                                                           Приложение 2</t>
  </si>
  <si>
    <t xml:space="preserve">                                                                                                   Приложение 4</t>
  </si>
  <si>
    <t xml:space="preserve">                                                                            Приложение 5</t>
  </si>
  <si>
    <t xml:space="preserve">                             Приложение 6  </t>
  </si>
  <si>
    <t xml:space="preserve">                                                                                         Приложение 7</t>
  </si>
  <si>
    <t xml:space="preserve">                                  Приложение 8</t>
  </si>
  <si>
    <t xml:space="preserve">        Приложение 9</t>
  </si>
  <si>
    <t xml:space="preserve">ГРУППАМ ВИДОВ РАСХОДОВ, РАЗДЕЛАМ, ПОДРАЗДЕЛАМ ПО ПРОГРАММНЫМ И НЕПРОГРАММНЫМ НАПРАВЛЕНИЯМ ДЕЯТЕЛЬНОСТИ КЛАССИФИКАЦИИ РАСХОДОВ БЮДЖЕТА </t>
  </si>
  <si>
    <t xml:space="preserve">                                                                         Приложение 10</t>
  </si>
  <si>
    <t xml:space="preserve">                                                                     Приложение 12</t>
  </si>
  <si>
    <t xml:space="preserve">ПРОГНОЗИРУЕМЫЕ ДОХОДЫ БЮДЖЕТА ЧЕРВЯНСКОГО МУНИЦИПАЛЬНОГО ОБРАЗОВАНИЯ НА 2019 ГОД ПО КЛАССИФИКАЦИИ ДОХОДОВ БЮДЖЕТОВ РФ </t>
  </si>
  <si>
    <t xml:space="preserve">ПРОГНОЗИРУЕМЫЕ ДОХОДЫ БЮДЖЕТА ЧЕРВЯНСКОГО МУНИЦИПАЛЬНОГО ОБРАЗОВАНИЯ НА ПЛАНОВЫЙ ПЕРИОД 2020 И 2021 ГОДОВ ПО КЛАССИФИКАЦИИ ДОХОДОВ БЮДЖЕТОВ РФ </t>
  </si>
  <si>
    <t xml:space="preserve">                                                                                        Приложение 13</t>
  </si>
  <si>
    <r>
      <rPr>
        <b/>
        <sz val="12"/>
        <color indexed="8"/>
        <rFont val="Times New Roman"/>
        <family val="1"/>
        <charset val="204"/>
      </rPr>
      <t xml:space="preserve">ВЕДОМСТВЕННАЯ СТРУКТУРА РАСХОДОВ БЮДЖЕТА ЧЕРВЯНСКОГО МУНИЦИПАЛЬНОГО ОБРАЗОВАНИЯ НА 2019 ГОД </t>
    </r>
    <r>
      <rPr>
        <b/>
        <sz val="18"/>
        <color indexed="8"/>
        <rFont val="Times New Roman"/>
        <family val="1"/>
        <charset val="204"/>
      </rPr>
      <t>( по главным распорядителям средств бюджета,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бюджетов.</t>
    </r>
  </si>
  <si>
    <t>ВЕДОМСТВЕННАЯ СТРУКТУРА РАСХОДОВ БЮДЖЕТА ЧЕРВЯНСКОГО МУНИЦИПАЛЬНОГО ОБРАЗОВАНИЯ НА 2019 ГОД  И ПЛАНОВЫЙ ПЕРИОД 2020-2021 ГОД( по главным распорядителям средств бюджета,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бюджетов.</t>
  </si>
  <si>
    <t xml:space="preserve">                                                                                                           НА 2020-2021 ГОД.</t>
  </si>
  <si>
    <t>Сумма на 2021 год</t>
  </si>
</sst>
</file>

<file path=xl/styles.xml><?xml version="1.0" encoding="utf-8"?>
<styleSheet xmlns="http://schemas.openxmlformats.org/spreadsheetml/2006/main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</numFmts>
  <fonts count="3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3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8" borderId="2" xfId="1" applyFont="1" applyFill="1" applyBorder="1" applyAlignment="1">
      <alignment horizontal="center" vertical="center" wrapText="1"/>
    </xf>
    <xf numFmtId="1" fontId="20" fillId="8" borderId="2" xfId="1" applyNumberFormat="1" applyFont="1" applyFill="1" applyBorder="1" applyAlignment="1">
      <alignment horizontal="center" vertical="center" wrapText="1"/>
    </xf>
    <xf numFmtId="166" fontId="20" fillId="8" borderId="2" xfId="1" applyNumberFormat="1" applyFont="1" applyFill="1" applyBorder="1" applyAlignment="1" applyProtection="1">
      <alignment horizontal="center" vertical="center" wrapText="1"/>
    </xf>
    <xf numFmtId="166" fontId="20" fillId="8" borderId="2" xfId="1" applyNumberFormat="1" applyFont="1" applyFill="1" applyBorder="1" applyAlignment="1">
      <alignment vertical="center"/>
    </xf>
    <xf numFmtId="166" fontId="19" fillId="8" borderId="2" xfId="1" applyNumberFormat="1" applyFont="1" applyFill="1" applyBorder="1" applyAlignment="1" applyProtection="1">
      <alignment horizontal="center" vertical="center" wrapText="1"/>
    </xf>
    <xf numFmtId="166" fontId="19" fillId="8" borderId="2" xfId="1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>
      <alignment vertical="center"/>
    </xf>
    <xf numFmtId="166" fontId="20" fillId="8" borderId="2" xfId="0" applyNumberFormat="1" applyFont="1" applyFill="1" applyBorder="1" applyAlignment="1" applyProtection="1">
      <alignment horizontal="center" vertical="center" wrapText="1"/>
    </xf>
    <xf numFmtId="166" fontId="20" fillId="8" borderId="2" xfId="0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left" vertical="center" wrapText="1" readingOrder="1"/>
    </xf>
    <xf numFmtId="0" fontId="29" fillId="8" borderId="3" xfId="0" applyNumberFormat="1" applyFont="1" applyFill="1" applyBorder="1" applyAlignment="1">
      <alignment horizontal="center" vertical="center" readingOrder="1"/>
    </xf>
    <xf numFmtId="165" fontId="29" fillId="9" borderId="3" xfId="0" applyNumberFormat="1" applyFont="1" applyFill="1" applyBorder="1" applyAlignment="1">
      <alignment horizontal="right" vertical="center" wrapText="1" readingOrder="1"/>
    </xf>
    <xf numFmtId="49" fontId="6" fillId="8" borderId="3" xfId="0" applyNumberFormat="1" applyFont="1" applyFill="1" applyBorder="1" applyAlignment="1">
      <alignment horizontal="center" vertical="center" wrapText="1" readingOrder="1"/>
    </xf>
    <xf numFmtId="4" fontId="6" fillId="8" borderId="3" xfId="0" applyNumberFormat="1" applyFont="1" applyFill="1" applyBorder="1" applyAlignment="1">
      <alignment horizontal="center" vertical="center" wrapText="1" readingOrder="1"/>
    </xf>
    <xf numFmtId="39" fontId="6" fillId="9" borderId="3" xfId="2" applyNumberFormat="1" applyFont="1" applyFill="1" applyBorder="1" applyAlignment="1">
      <alignment horizontal="center" vertical="center" wrapText="1" readingOrder="1"/>
    </xf>
    <xf numFmtId="4" fontId="7" fillId="8" borderId="3" xfId="0" applyNumberFormat="1" applyFont="1" applyFill="1" applyBorder="1" applyAlignment="1">
      <alignment horizontal="center" vertical="center" wrapText="1" readingOrder="1"/>
    </xf>
    <xf numFmtId="39" fontId="7" fillId="9" borderId="3" xfId="2" applyNumberFormat="1" applyFont="1" applyFill="1" applyBorder="1" applyAlignment="1">
      <alignment horizontal="center" vertical="center" wrapText="1" readingOrder="1"/>
    </xf>
    <xf numFmtId="39" fontId="7" fillId="8" borderId="3" xfId="2" applyNumberFormat="1" applyFont="1" applyFill="1" applyBorder="1" applyAlignment="1">
      <alignment horizontal="center" vertical="center" wrapText="1" readingOrder="1"/>
    </xf>
    <xf numFmtId="4" fontId="6" fillId="9" borderId="3" xfId="0" applyNumberFormat="1" applyFont="1" applyFill="1" applyBorder="1" applyAlignment="1">
      <alignment horizontal="center" vertical="center" wrapText="1" readingOrder="1"/>
    </xf>
    <xf numFmtId="4" fontId="7" fillId="9" borderId="3" xfId="0" applyNumberFormat="1" applyFont="1" applyFill="1" applyBorder="1" applyAlignment="1">
      <alignment horizontal="center" vertical="center" wrapText="1" readingOrder="1"/>
    </xf>
    <xf numFmtId="39" fontId="6" fillId="8" borderId="3" xfId="2" applyNumberFormat="1" applyFont="1" applyFill="1" applyBorder="1" applyAlignment="1">
      <alignment horizontal="center" vertical="center" wrapText="1" readingOrder="1"/>
    </xf>
    <xf numFmtId="4" fontId="6" fillId="8" borderId="3" xfId="4" applyNumberFormat="1" applyFont="1" applyFill="1" applyBorder="1" applyAlignment="1">
      <alignment horizontal="center" vertical="center" wrapText="1" readingOrder="1"/>
    </xf>
    <xf numFmtId="39" fontId="6" fillId="8" borderId="3" xfId="4" applyNumberFormat="1" applyFont="1" applyFill="1" applyBorder="1" applyAlignment="1">
      <alignment horizontal="center" vertical="center" wrapText="1" readingOrder="1"/>
    </xf>
    <xf numFmtId="4" fontId="7" fillId="8" borderId="3" xfId="4" applyNumberFormat="1" applyFont="1" applyFill="1" applyBorder="1" applyAlignment="1">
      <alignment horizontal="center" vertical="center" wrapText="1" readingOrder="1"/>
    </xf>
    <xf numFmtId="39" fontId="7" fillId="8" borderId="3" xfId="4" applyNumberFormat="1" applyFont="1" applyFill="1" applyBorder="1" applyAlignment="1">
      <alignment horizontal="center" vertical="center" wrapText="1" readingOrder="1"/>
    </xf>
    <xf numFmtId="0" fontId="10" fillId="8" borderId="6" xfId="0" applyNumberFormat="1" applyFont="1" applyFill="1" applyBorder="1" applyAlignment="1">
      <alignment horizontal="center" vertical="center" wrapText="1" readingOrder="1"/>
    </xf>
    <xf numFmtId="0" fontId="10" fillId="8" borderId="3" xfId="0" applyNumberFormat="1" applyFont="1" applyFill="1" applyBorder="1" applyAlignment="1">
      <alignment horizontal="center" vertical="center" wrapText="1" readingOrder="1"/>
    </xf>
    <xf numFmtId="0" fontId="10" fillId="8" borderId="7" xfId="0" applyNumberFormat="1" applyFont="1" applyFill="1" applyBorder="1" applyAlignment="1">
      <alignment horizontal="center" vertical="center" wrapText="1" readingOrder="1"/>
    </xf>
    <xf numFmtId="39" fontId="12" fillId="9" borderId="3" xfId="2" applyNumberFormat="1" applyFont="1" applyFill="1" applyBorder="1" applyAlignment="1">
      <alignment horizontal="right" vertical="center" wrapText="1" readingOrder="1"/>
    </xf>
    <xf numFmtId="39" fontId="6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2" applyNumberFormat="1" applyFont="1" applyFill="1" applyBorder="1" applyAlignment="1">
      <alignment horizontal="right" vertical="center" wrapText="1" readingOrder="1"/>
    </xf>
    <xf numFmtId="39" fontId="7" fillId="8" borderId="3" xfId="2" applyNumberFormat="1" applyFont="1" applyFill="1" applyBorder="1" applyAlignment="1">
      <alignment horizontal="right" vertical="center" wrapText="1" readingOrder="1"/>
    </xf>
    <xf numFmtId="39" fontId="7" fillId="9" borderId="3" xfId="2" applyNumberFormat="1" applyFont="1" applyFill="1" applyBorder="1" applyAlignment="1">
      <alignment horizontal="right" vertical="center" wrapText="1" readingOrder="1"/>
    </xf>
    <xf numFmtId="39" fontId="6" fillId="8" borderId="3" xfId="4" applyNumberFormat="1" applyFont="1" applyFill="1" applyBorder="1" applyAlignment="1">
      <alignment horizontal="right" vertical="center" wrapText="1" readingOrder="1"/>
    </xf>
    <xf numFmtId="39" fontId="7" fillId="8" borderId="3" xfId="4" applyNumberFormat="1" applyFont="1" applyFill="1" applyBorder="1" applyAlignment="1">
      <alignment horizontal="right" vertical="center" wrapText="1" readingOrder="1"/>
    </xf>
    <xf numFmtId="4" fontId="10" fillId="9" borderId="3" xfId="0" applyNumberFormat="1" applyFont="1" applyFill="1" applyBorder="1" applyAlignment="1">
      <alignment horizontal="center" vertical="center" wrapText="1" readingOrder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3" fillId="0" borderId="2" xfId="0" applyFont="1" applyBorder="1" applyAlignment="1">
      <alignment horizontal="center" vertical="center" wrapText="1"/>
    </xf>
    <xf numFmtId="3" fontId="34" fillId="2" borderId="2" xfId="1" applyNumberFormat="1" applyFont="1" applyFill="1" applyBorder="1" applyAlignment="1" applyProtection="1">
      <alignment horizontal="center" vertical="top" wrapText="1"/>
      <protection locked="0"/>
    </xf>
    <xf numFmtId="169" fontId="3" fillId="0" borderId="2" xfId="0" applyNumberFormat="1" applyFont="1" applyBorder="1" applyAlignment="1">
      <alignment horizontal="center" vertical="center"/>
    </xf>
    <xf numFmtId="3" fontId="35" fillId="0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/>
    <xf numFmtId="3" fontId="35" fillId="2" borderId="2" xfId="1" applyNumberFormat="1" applyFont="1" applyFill="1" applyBorder="1" applyAlignment="1" applyProtection="1">
      <alignment horizontal="left" vertical="top" wrapText="1"/>
      <protection locked="0"/>
    </xf>
    <xf numFmtId="3" fontId="35" fillId="2" borderId="2" xfId="0" applyNumberFormat="1" applyFont="1" applyFill="1" applyBorder="1" applyAlignment="1" applyProtection="1">
      <alignment horizontal="left" vertical="center" wrapText="1"/>
      <protection locked="0"/>
    </xf>
    <xf numFmtId="169" fontId="3" fillId="0" borderId="0" xfId="0" applyNumberFormat="1" applyFont="1" applyBorder="1" applyAlignment="1">
      <alignment horizontal="center" vertical="center"/>
    </xf>
    <xf numFmtId="0" fontId="36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1" fontId="30" fillId="3" borderId="3" xfId="0" applyNumberFormat="1" applyFont="1" applyFill="1" applyBorder="1" applyAlignment="1">
      <alignment horizontal="center" vertical="center" wrapText="1" readingOrder="1"/>
    </xf>
    <xf numFmtId="4" fontId="30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2" applyNumberFormat="1" applyFont="1" applyFill="1" applyBorder="1" applyAlignment="1">
      <alignment horizontal="center" vertical="center" wrapText="1" readingOrder="1"/>
    </xf>
    <xf numFmtId="4" fontId="30" fillId="9" borderId="3" xfId="2" applyNumberFormat="1" applyFont="1" applyFill="1" applyBorder="1" applyAlignment="1">
      <alignment horizontal="right" vertical="center" wrapText="1" readingOrder="1"/>
    </xf>
    <xf numFmtId="4" fontId="30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0" applyNumberFormat="1" applyFont="1" applyFill="1" applyBorder="1" applyAlignment="1">
      <alignment horizontal="right" vertical="center" wrapText="1" readingOrder="1"/>
    </xf>
    <xf numFmtId="4" fontId="29" fillId="9" borderId="3" xfId="2" applyNumberFormat="1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3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1" fillId="2" borderId="0" xfId="1" applyFont="1" applyFill="1" applyAlignment="1">
      <alignment horizontal="center" vertical="top"/>
    </xf>
    <xf numFmtId="0" fontId="20" fillId="0" borderId="0" xfId="0" applyFont="1"/>
    <xf numFmtId="0" fontId="6" fillId="2" borderId="0" xfId="1" applyFont="1" applyFill="1" applyAlignment="1">
      <alignment horizontal="left" vertical="top"/>
    </xf>
    <xf numFmtId="0" fontId="10" fillId="0" borderId="0" xfId="0" applyFont="1"/>
    <xf numFmtId="0" fontId="2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0" fillId="5" borderId="2" xfId="1" applyFont="1" applyFill="1" applyBorder="1" applyAlignment="1">
      <alignment horizontal="center" vertical="center" wrapText="1"/>
    </xf>
    <xf numFmtId="166" fontId="20" fillId="5" borderId="2" xfId="1" applyNumberFormat="1" applyFont="1" applyFill="1" applyBorder="1" applyAlignment="1" applyProtection="1">
      <alignment horizontal="center" vertical="center" wrapText="1"/>
    </xf>
    <xf numFmtId="166" fontId="19" fillId="5" borderId="2" xfId="1" applyNumberFormat="1" applyFont="1" applyFill="1" applyBorder="1" applyAlignment="1" applyProtection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1" applyFont="1" applyFill="1" applyBorder="1" applyAlignment="1">
      <alignment horizontal="center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2" xfId="1" applyNumberFormat="1" applyFont="1" applyFill="1" applyBorder="1" applyAlignment="1">
      <alignment vertical="center"/>
    </xf>
    <xf numFmtId="166" fontId="19" fillId="0" borderId="2" xfId="1" applyNumberFormat="1" applyFont="1" applyFill="1" applyBorder="1" applyAlignment="1" applyProtection="1">
      <alignment horizontal="center" vertical="center" wrapText="1"/>
    </xf>
    <xf numFmtId="166" fontId="19" fillId="0" borderId="2" xfId="1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>
      <alignment vertical="center"/>
    </xf>
    <xf numFmtId="166" fontId="20" fillId="0" borderId="2" xfId="0" applyNumberFormat="1" applyFont="1" applyFill="1" applyBorder="1" applyAlignment="1" applyProtection="1">
      <alignment horizontal="center" vertical="center" wrapText="1"/>
    </xf>
    <xf numFmtId="166" fontId="20" fillId="0" borderId="2" xfId="0" applyNumberFormat="1" applyFont="1" applyFill="1" applyBorder="1" applyAlignment="1">
      <alignment vertical="center"/>
    </xf>
    <xf numFmtId="166" fontId="1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center" vertical="center" wrapText="1" readingOrder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0" applyNumberFormat="1" applyFont="1" applyFill="1" applyBorder="1" applyAlignment="1">
      <alignment horizontal="right" vertical="center" wrapText="1" readingOrder="1"/>
    </xf>
    <xf numFmtId="49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2" applyNumberFormat="1" applyFont="1" applyFill="1" applyBorder="1" applyAlignment="1">
      <alignment horizontal="right" vertical="center" wrapText="1" readingOrder="1"/>
    </xf>
    <xf numFmtId="49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right" vertical="center" wrapText="1" readingOrder="1"/>
    </xf>
    <xf numFmtId="171" fontId="30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2" applyNumberFormat="1" applyFont="1" applyFill="1" applyBorder="1" applyAlignment="1">
      <alignment horizontal="center" vertical="center" wrapText="1" readingOrder="1"/>
    </xf>
    <xf numFmtId="4" fontId="29" fillId="0" borderId="3" xfId="2" applyNumberFormat="1" applyFont="1" applyFill="1" applyBorder="1" applyAlignment="1">
      <alignment horizontal="right" vertical="center" wrapText="1" readingOrder="1"/>
    </xf>
    <xf numFmtId="2" fontId="29" fillId="0" borderId="3" xfId="0" applyNumberFormat="1" applyFont="1" applyFill="1" applyBorder="1" applyAlignment="1">
      <alignment horizontal="right" vertical="center" wrapText="1" readingOrder="1"/>
    </xf>
    <xf numFmtId="2" fontId="29" fillId="0" borderId="3" xfId="2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0" borderId="3" xfId="4" applyNumberFormat="1" applyFont="1" applyFill="1" applyBorder="1" applyAlignment="1">
      <alignment horizontal="center" vertical="center" wrapText="1" readingOrder="1"/>
    </xf>
    <xf numFmtId="4" fontId="7" fillId="0" borderId="3" xfId="4" applyNumberFormat="1" applyFont="1" applyFill="1" applyBorder="1" applyAlignment="1">
      <alignment horizontal="center" vertical="center" wrapText="1" readingOrder="1"/>
    </xf>
    <xf numFmtId="4" fontId="10" fillId="0" borderId="3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39" fontId="6" fillId="0" borderId="3" xfId="2" applyNumberFormat="1" applyFont="1" applyFill="1" applyBorder="1" applyAlignment="1">
      <alignment horizontal="center" vertical="center" wrapText="1" readingOrder="1"/>
    </xf>
    <xf numFmtId="2" fontId="19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0" applyNumberFormat="1" applyFont="1" applyFill="1" applyBorder="1" applyAlignment="1" applyProtection="1">
      <alignment horizontal="center" vertical="center" wrapText="1"/>
    </xf>
    <xf numFmtId="2" fontId="19" fillId="0" borderId="2" xfId="1" applyNumberFormat="1" applyFont="1" applyFill="1" applyBorder="1" applyAlignment="1" applyProtection="1">
      <alignment horizontal="center" vertical="center" wrapText="1"/>
    </xf>
    <xf numFmtId="2" fontId="20" fillId="0" borderId="2" xfId="1" applyNumberFormat="1" applyFont="1" applyFill="1" applyBorder="1" applyAlignment="1" applyProtection="1">
      <alignment horizontal="center" vertical="center" wrapText="1"/>
    </xf>
    <xf numFmtId="2" fontId="19" fillId="0" borderId="2" xfId="1" applyNumberFormat="1" applyFont="1" applyFill="1" applyBorder="1" applyAlignment="1">
      <alignment vertical="center"/>
    </xf>
    <xf numFmtId="2" fontId="20" fillId="0" borderId="2" xfId="1" applyNumberFormat="1" applyFont="1" applyFill="1" applyBorder="1" applyAlignment="1">
      <alignment vertical="center"/>
    </xf>
    <xf numFmtId="4" fontId="29" fillId="0" borderId="3" xfId="0" applyNumberFormat="1" applyFont="1" applyFill="1" applyBorder="1" applyAlignment="1">
      <alignment vertical="center" wrapText="1" readingOrder="1"/>
    </xf>
    <xf numFmtId="2" fontId="30" fillId="0" borderId="3" xfId="0" applyNumberFormat="1" applyFont="1" applyFill="1" applyBorder="1" applyAlignment="1">
      <alignment horizontal="right" vertical="center" wrapText="1" readingOrder="1"/>
    </xf>
    <xf numFmtId="2" fontId="6" fillId="0" borderId="3" xfId="0" applyNumberFormat="1" applyFont="1" applyFill="1" applyBorder="1" applyAlignment="1">
      <alignment horizontal="center" vertical="center" wrapText="1" readingOrder="1"/>
    </xf>
    <xf numFmtId="166" fontId="20" fillId="0" borderId="2" xfId="1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/>
    <xf numFmtId="166" fontId="19" fillId="2" borderId="2" xfId="1" applyNumberFormat="1" applyFont="1" applyFill="1" applyBorder="1" applyAlignment="1">
      <alignment vertical="center"/>
    </xf>
    <xf numFmtId="166" fontId="20" fillId="0" borderId="2" xfId="0" applyNumberFormat="1" applyFont="1" applyBorder="1" applyAlignment="1">
      <alignment vertical="center"/>
    </xf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4" fontId="30" fillId="5" borderId="3" xfId="2" applyNumberFormat="1" applyFont="1" applyFill="1" applyBorder="1" applyAlignment="1">
      <alignment horizontal="right" vertical="center" wrapText="1" readingOrder="1"/>
    </xf>
    <xf numFmtId="49" fontId="6" fillId="5" borderId="2" xfId="0" applyNumberFormat="1" applyFont="1" applyFill="1" applyBorder="1" applyAlignment="1">
      <alignment horizontal="left" vertical="top" wrapText="1"/>
    </xf>
    <xf numFmtId="49" fontId="7" fillId="5" borderId="2" xfId="0" applyNumberFormat="1" applyFont="1" applyFill="1" applyBorder="1" applyAlignment="1">
      <alignment horizontal="left" vertical="top" wrapText="1"/>
    </xf>
    <xf numFmtId="171" fontId="6" fillId="5" borderId="2" xfId="0" applyNumberFormat="1" applyFont="1" applyFill="1" applyBorder="1" applyAlignment="1">
      <alignment horizontal="center" vertical="center"/>
    </xf>
    <xf numFmtId="171" fontId="7" fillId="5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 readingOrder="1"/>
    </xf>
    <xf numFmtId="49" fontId="20" fillId="5" borderId="2" xfId="0" applyNumberFormat="1" applyFont="1" applyFill="1" applyBorder="1" applyAlignment="1">
      <alignment horizontal="center" vertical="center"/>
    </xf>
    <xf numFmtId="49" fontId="19" fillId="5" borderId="2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left" vertical="top" wrapText="1" readingOrder="1"/>
    </xf>
    <xf numFmtId="49" fontId="10" fillId="3" borderId="0" xfId="0" applyNumberFormat="1" applyFont="1" applyFill="1" applyBorder="1" applyAlignment="1">
      <alignment horizontal="center" vertical="center" wrapText="1" readingOrder="1"/>
    </xf>
    <xf numFmtId="0" fontId="10" fillId="3" borderId="0" xfId="0" applyNumberFormat="1" applyFont="1" applyFill="1" applyBorder="1" applyAlignment="1">
      <alignment horizontal="center" vertical="center" wrapText="1" readingOrder="1"/>
    </xf>
    <xf numFmtId="4" fontId="10" fillId="0" borderId="0" xfId="0" applyNumberFormat="1" applyFont="1" applyFill="1" applyBorder="1" applyAlignment="1">
      <alignment horizontal="center" vertical="center" wrapText="1" readingOrder="1"/>
    </xf>
    <xf numFmtId="4" fontId="10" fillId="9" borderId="0" xfId="0" applyNumberFormat="1" applyFont="1" applyFill="1" applyBorder="1" applyAlignment="1">
      <alignment horizontal="center" vertical="center" wrapText="1" readingOrder="1"/>
    </xf>
    <xf numFmtId="39" fontId="6" fillId="9" borderId="0" xfId="2" applyNumberFormat="1" applyFont="1" applyFill="1" applyBorder="1" applyAlignment="1">
      <alignment horizontal="right" vertical="center" wrapText="1" readingOrder="1"/>
    </xf>
    <xf numFmtId="0" fontId="20" fillId="2" borderId="0" xfId="1" applyFont="1" applyFill="1" applyAlignment="1">
      <alignment horizontal="center" wrapText="1"/>
    </xf>
    <xf numFmtId="0" fontId="22" fillId="0" borderId="0" xfId="0" applyFont="1" applyAlignment="1">
      <alignment horizontal="right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167" fontId="7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29" fillId="0" borderId="0" xfId="0" applyNumberFormat="1" applyFont="1" applyFill="1" applyBorder="1" applyAlignment="1">
      <alignment horizontal="center" vertical="top" wrapText="1" readingOrder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tabSelected="1" topLeftCell="A21" workbookViewId="0">
      <selection activeCell="C25" sqref="C25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18" style="72" customWidth="1"/>
    <col min="4" max="4" width="0.140625" style="72" customWidth="1"/>
    <col min="5" max="5" width="13.42578125" style="72" hidden="1" customWidth="1"/>
    <col min="6" max="16384" width="9.140625" style="74"/>
  </cols>
  <sheetData>
    <row r="1" spans="1:5">
      <c r="B1" s="73" t="s">
        <v>446</v>
      </c>
      <c r="C1" s="73"/>
      <c r="D1" s="73"/>
    </row>
    <row r="2" spans="1:5">
      <c r="B2" s="73" t="s">
        <v>436</v>
      </c>
      <c r="D2" s="73"/>
    </row>
    <row r="3" spans="1:5">
      <c r="B3" s="264" t="s">
        <v>347</v>
      </c>
      <c r="C3" s="73"/>
      <c r="D3" s="73"/>
    </row>
    <row r="4" spans="1:5">
      <c r="B4" s="264" t="s">
        <v>365</v>
      </c>
      <c r="C4" s="73"/>
      <c r="D4" s="73"/>
    </row>
    <row r="5" spans="1:5" ht="5.25" customHeight="1"/>
    <row r="6" spans="1:5" ht="24.75" customHeight="1">
      <c r="A6" s="353" t="s">
        <v>457</v>
      </c>
      <c r="B6" s="353"/>
      <c r="C6" s="353"/>
      <c r="D6" s="353"/>
      <c r="E6" s="353"/>
    </row>
    <row r="7" spans="1:5" ht="15.75" customHeight="1">
      <c r="A7" s="353"/>
      <c r="B7" s="353"/>
      <c r="C7" s="353"/>
      <c r="D7" s="353"/>
      <c r="E7" s="353"/>
    </row>
    <row r="8" spans="1:5">
      <c r="C8" s="75" t="s">
        <v>141</v>
      </c>
      <c r="E8" s="75" t="s">
        <v>141</v>
      </c>
    </row>
    <row r="9" spans="1:5" ht="75" customHeight="1">
      <c r="A9" s="76" t="s">
        <v>2</v>
      </c>
      <c r="B9" s="76" t="s">
        <v>0</v>
      </c>
      <c r="C9" s="273" t="s">
        <v>286</v>
      </c>
      <c r="D9" s="177" t="s">
        <v>284</v>
      </c>
      <c r="E9" s="178" t="s">
        <v>296</v>
      </c>
    </row>
    <row r="10" spans="1:5">
      <c r="A10" s="77" t="s">
        <v>4</v>
      </c>
      <c r="B10" s="78" t="s">
        <v>26</v>
      </c>
      <c r="C10" s="315">
        <f>C11+C16+C22+C25</f>
        <v>698918.02</v>
      </c>
      <c r="D10" s="179" t="e">
        <f>D11+D16+D22+D25</f>
        <v>#REF!</v>
      </c>
      <c r="E10" s="179" t="e">
        <f>E11+E16+E22+E25</f>
        <v>#REF!</v>
      </c>
    </row>
    <row r="11" spans="1:5" s="103" customFormat="1">
      <c r="A11" s="77" t="s">
        <v>5</v>
      </c>
      <c r="B11" s="78" t="s">
        <v>27</v>
      </c>
      <c r="C11" s="274">
        <f t="shared" ref="C11:E12" si="0">C12</f>
        <v>270000</v>
      </c>
      <c r="D11" s="179">
        <f t="shared" si="0"/>
        <v>225000</v>
      </c>
      <c r="E11" s="180">
        <f t="shared" si="0"/>
        <v>230000</v>
      </c>
    </row>
    <row r="12" spans="1:5">
      <c r="A12" s="81" t="s">
        <v>6</v>
      </c>
      <c r="B12" s="80" t="s">
        <v>28</v>
      </c>
      <c r="C12" s="275">
        <f>C13+C14</f>
        <v>270000</v>
      </c>
      <c r="D12" s="181">
        <f t="shared" si="0"/>
        <v>225000</v>
      </c>
      <c r="E12" s="182">
        <f t="shared" si="0"/>
        <v>230000</v>
      </c>
    </row>
    <row r="13" spans="1:5" ht="97.5">
      <c r="A13" s="82" t="s">
        <v>220</v>
      </c>
      <c r="B13" s="80" t="s">
        <v>29</v>
      </c>
      <c r="C13" s="275">
        <v>270000</v>
      </c>
      <c r="D13" s="181">
        <v>225000</v>
      </c>
      <c r="E13" s="182">
        <v>230000</v>
      </c>
    </row>
    <row r="14" spans="1:5" ht="51.75" hidden="1" customHeight="1">
      <c r="A14" s="82" t="s">
        <v>376</v>
      </c>
      <c r="B14" s="80">
        <v>1.01020300100001E+16</v>
      </c>
      <c r="C14" s="275">
        <f>C15</f>
        <v>0</v>
      </c>
      <c r="D14" s="181"/>
      <c r="E14" s="182"/>
    </row>
    <row r="15" spans="1:5" ht="85.5" hidden="1" customHeight="1">
      <c r="A15" s="82" t="s">
        <v>377</v>
      </c>
      <c r="B15" s="80">
        <v>1.01020300130001E+16</v>
      </c>
      <c r="C15" s="275">
        <v>0</v>
      </c>
      <c r="D15" s="181"/>
      <c r="E15" s="182"/>
    </row>
    <row r="16" spans="1:5" ht="47.25">
      <c r="A16" s="79" t="s">
        <v>7</v>
      </c>
      <c r="B16" s="78" t="s">
        <v>77</v>
      </c>
      <c r="C16" s="315">
        <f>C17</f>
        <v>261918.02000000002</v>
      </c>
      <c r="D16" s="179">
        <f>D17</f>
        <v>240100</v>
      </c>
      <c r="E16" s="180">
        <f>E17</f>
        <v>240099.99999999997</v>
      </c>
    </row>
    <row r="17" spans="1:5" s="103" customFormat="1" ht="36" customHeight="1">
      <c r="A17" s="171" t="s">
        <v>8</v>
      </c>
      <c r="B17" s="78" t="s">
        <v>78</v>
      </c>
      <c r="C17" s="315">
        <f>C21+C20+C19+C18</f>
        <v>261918.02000000002</v>
      </c>
      <c r="D17" s="179">
        <v>240100</v>
      </c>
      <c r="E17" s="180">
        <f>E18+E19+E20+E21</f>
        <v>240099.99999999997</v>
      </c>
    </row>
    <row r="18" spans="1:5" ht="47.25">
      <c r="A18" s="82" t="s">
        <v>9</v>
      </c>
      <c r="B18" s="80" t="s">
        <v>357</v>
      </c>
      <c r="C18" s="314">
        <v>94978.32</v>
      </c>
      <c r="D18" s="181">
        <v>90137</v>
      </c>
      <c r="E18" s="182">
        <v>90137</v>
      </c>
    </row>
    <row r="19" spans="1:5" ht="78.75">
      <c r="A19" s="82" t="s">
        <v>10</v>
      </c>
      <c r="B19" s="80" t="s">
        <v>358</v>
      </c>
      <c r="C19" s="314">
        <v>665.47</v>
      </c>
      <c r="D19" s="181">
        <v>1898.4</v>
      </c>
      <c r="E19" s="182">
        <v>1898.4</v>
      </c>
    </row>
    <row r="20" spans="1:5" ht="68.25" customHeight="1">
      <c r="A20" s="82" t="s">
        <v>11</v>
      </c>
      <c r="B20" s="80" t="s">
        <v>359</v>
      </c>
      <c r="C20" s="314">
        <v>183935.64</v>
      </c>
      <c r="D20" s="181">
        <v>172508.2</v>
      </c>
      <c r="E20" s="182">
        <v>172508.2</v>
      </c>
    </row>
    <row r="21" spans="1:5" ht="69.75" customHeight="1">
      <c r="A21" s="82" t="s">
        <v>12</v>
      </c>
      <c r="B21" s="80" t="s">
        <v>360</v>
      </c>
      <c r="C21" s="314">
        <v>-17661.41</v>
      </c>
      <c r="D21" s="181">
        <v>-22443.599999999999</v>
      </c>
      <c r="E21" s="182">
        <v>-24443.599999999999</v>
      </c>
    </row>
    <row r="22" spans="1:5" s="103" customFormat="1" hidden="1">
      <c r="A22" s="77" t="s">
        <v>13</v>
      </c>
      <c r="B22" s="78" t="s">
        <v>34</v>
      </c>
      <c r="C22" s="274">
        <v>0</v>
      </c>
      <c r="D22" s="179">
        <v>0</v>
      </c>
      <c r="E22" s="180">
        <f>E23</f>
        <v>0</v>
      </c>
    </row>
    <row r="23" spans="1:5" hidden="1">
      <c r="A23" s="81" t="s">
        <v>36</v>
      </c>
      <c r="B23" s="80" t="s">
        <v>35</v>
      </c>
      <c r="C23" s="275">
        <v>0</v>
      </c>
      <c r="D23" s="181">
        <v>0</v>
      </c>
      <c r="E23" s="182">
        <v>0</v>
      </c>
    </row>
    <row r="24" spans="1:5" ht="18" hidden="1" customHeight="1">
      <c r="A24" s="82" t="s">
        <v>36</v>
      </c>
      <c r="B24" s="80" t="s">
        <v>37</v>
      </c>
      <c r="C24" s="275">
        <v>0</v>
      </c>
      <c r="D24" s="181">
        <v>0</v>
      </c>
      <c r="E24" s="182">
        <v>0</v>
      </c>
    </row>
    <row r="25" spans="1:5" s="103" customFormat="1">
      <c r="A25" s="77" t="s">
        <v>14</v>
      </c>
      <c r="B25" s="78" t="s">
        <v>39</v>
      </c>
      <c r="C25" s="274">
        <f>C26+C30</f>
        <v>167000</v>
      </c>
      <c r="D25" s="179" t="e">
        <f>D26+D30</f>
        <v>#REF!</v>
      </c>
      <c r="E25" s="179" t="e">
        <f>E26+E30</f>
        <v>#REF!</v>
      </c>
    </row>
    <row r="26" spans="1:5" s="103" customFormat="1">
      <c r="A26" s="171" t="s">
        <v>38</v>
      </c>
      <c r="B26" s="78" t="s">
        <v>40</v>
      </c>
      <c r="C26" s="274">
        <f>C27</f>
        <v>22000</v>
      </c>
      <c r="D26" s="179">
        <f>D27</f>
        <v>22000</v>
      </c>
      <c r="E26" s="180">
        <f>E27</f>
        <v>22000</v>
      </c>
    </row>
    <row r="27" spans="1:5" s="172" customFormat="1" ht="50.25" customHeight="1">
      <c r="A27" s="81" t="s">
        <v>264</v>
      </c>
      <c r="B27" s="80" t="s">
        <v>265</v>
      </c>
      <c r="C27" s="275">
        <f>C28+C29</f>
        <v>22000</v>
      </c>
      <c r="D27" s="181">
        <f>D29+D28</f>
        <v>22000</v>
      </c>
      <c r="E27" s="182">
        <f>E29+E28</f>
        <v>22000</v>
      </c>
    </row>
    <row r="28" spans="1:5" ht="78.75" customHeight="1">
      <c r="A28" s="81" t="s">
        <v>263</v>
      </c>
      <c r="B28" s="80" t="s">
        <v>261</v>
      </c>
      <c r="C28" s="275">
        <v>21000</v>
      </c>
      <c r="D28" s="181">
        <v>21000</v>
      </c>
      <c r="E28" s="182">
        <v>21000</v>
      </c>
    </row>
    <row r="29" spans="1:5" ht="64.5" customHeight="1">
      <c r="A29" s="81" t="s">
        <v>262</v>
      </c>
      <c r="B29" s="80" t="s">
        <v>260</v>
      </c>
      <c r="C29" s="275">
        <v>1000</v>
      </c>
      <c r="D29" s="181">
        <v>1000</v>
      </c>
      <c r="E29" s="182">
        <v>1000</v>
      </c>
    </row>
    <row r="30" spans="1:5" s="103" customFormat="1" ht="22.5" customHeight="1">
      <c r="A30" s="171" t="s">
        <v>43</v>
      </c>
      <c r="B30" s="78" t="s">
        <v>259</v>
      </c>
      <c r="C30" s="274">
        <f>C31+C33</f>
        <v>145000</v>
      </c>
      <c r="D30" s="179" t="e">
        <f>D31+#REF!</f>
        <v>#REF!</v>
      </c>
      <c r="E30" s="180" t="e">
        <f>E31+#REF!</f>
        <v>#REF!</v>
      </c>
    </row>
    <row r="31" spans="1:5" ht="21.75" customHeight="1">
      <c r="A31" s="81" t="s">
        <v>258</v>
      </c>
      <c r="B31" s="80" t="s">
        <v>361</v>
      </c>
      <c r="C31" s="275">
        <f>C32</f>
        <v>137000</v>
      </c>
      <c r="D31" s="181">
        <v>2000</v>
      </c>
      <c r="E31" s="182">
        <v>2000</v>
      </c>
    </row>
    <row r="32" spans="1:5" ht="47.25">
      <c r="A32" s="81" t="s">
        <v>256</v>
      </c>
      <c r="B32" s="80" t="s">
        <v>257</v>
      </c>
      <c r="C32" s="275">
        <v>137000</v>
      </c>
      <c r="D32" s="181">
        <v>2000</v>
      </c>
      <c r="E32" s="182">
        <v>2000</v>
      </c>
    </row>
    <row r="33" spans="1:5" ht="15" customHeight="1">
      <c r="A33" s="83" t="s">
        <v>254</v>
      </c>
      <c r="B33" s="80" t="s">
        <v>255</v>
      </c>
      <c r="C33" s="275">
        <f t="shared" ref="C33:E33" si="1">C34</f>
        <v>8000</v>
      </c>
      <c r="D33" s="181">
        <f t="shared" si="1"/>
        <v>51000</v>
      </c>
      <c r="E33" s="183">
        <f t="shared" si="1"/>
        <v>52000</v>
      </c>
    </row>
    <row r="34" spans="1:5" ht="46.5" customHeight="1">
      <c r="A34" s="83" t="s">
        <v>252</v>
      </c>
      <c r="B34" s="80" t="s">
        <v>253</v>
      </c>
      <c r="C34" s="275">
        <f>C36+C35</f>
        <v>8000</v>
      </c>
      <c r="D34" s="181">
        <f>D36+D35</f>
        <v>51000</v>
      </c>
      <c r="E34" s="183">
        <f>E36+E35</f>
        <v>52000</v>
      </c>
    </row>
    <row r="35" spans="1:5" ht="63">
      <c r="A35" s="84" t="s">
        <v>251</v>
      </c>
      <c r="B35" s="80" t="s">
        <v>375</v>
      </c>
      <c r="C35" s="275">
        <v>1000</v>
      </c>
      <c r="D35" s="181">
        <v>1000</v>
      </c>
      <c r="E35" s="183">
        <v>1000</v>
      </c>
    </row>
    <row r="36" spans="1:5" ht="63.75" customHeight="1">
      <c r="A36" s="84" t="s">
        <v>249</v>
      </c>
      <c r="B36" s="80" t="s">
        <v>248</v>
      </c>
      <c r="C36" s="275">
        <v>7000</v>
      </c>
      <c r="D36" s="181">
        <v>50000</v>
      </c>
      <c r="E36" s="183">
        <v>51000</v>
      </c>
    </row>
    <row r="37" spans="1:5" ht="31.5" hidden="1">
      <c r="A37" s="85" t="s">
        <v>244</v>
      </c>
      <c r="B37" s="89" t="s">
        <v>245</v>
      </c>
      <c r="C37" s="276"/>
      <c r="D37" s="184"/>
      <c r="E37" s="185"/>
    </row>
    <row r="38" spans="1:5" ht="63" hidden="1">
      <c r="A38" s="83" t="s">
        <v>246</v>
      </c>
      <c r="B38" s="86" t="s">
        <v>247</v>
      </c>
      <c r="C38" s="277"/>
      <c r="D38" s="186"/>
      <c r="E38" s="183"/>
    </row>
    <row r="39" spans="1:5" ht="78.75" hidden="1">
      <c r="A39" s="83" t="s">
        <v>66</v>
      </c>
      <c r="B39" s="86" t="s">
        <v>65</v>
      </c>
      <c r="C39" s="277"/>
      <c r="D39" s="186"/>
      <c r="E39" s="183">
        <v>0</v>
      </c>
    </row>
    <row r="40" spans="1:5" ht="94.5" hidden="1">
      <c r="A40" s="84" t="s">
        <v>57</v>
      </c>
      <c r="B40" s="86" t="s">
        <v>58</v>
      </c>
      <c r="C40" s="277"/>
      <c r="D40" s="186"/>
      <c r="E40" s="183">
        <v>0</v>
      </c>
    </row>
    <row r="41" spans="1:5" ht="94.5" hidden="1">
      <c r="A41" s="87" t="s">
        <v>60</v>
      </c>
      <c r="B41" s="86" t="s">
        <v>59</v>
      </c>
      <c r="C41" s="277"/>
      <c r="D41" s="186"/>
      <c r="E41" s="183">
        <v>0</v>
      </c>
    </row>
    <row r="42" spans="1:5" ht="94.5" hidden="1">
      <c r="A42" s="87" t="s">
        <v>63</v>
      </c>
      <c r="B42" s="86" t="s">
        <v>61</v>
      </c>
      <c r="C42" s="277"/>
      <c r="D42" s="186"/>
      <c r="E42" s="183">
        <v>0</v>
      </c>
    </row>
    <row r="43" spans="1:5" ht="10.5" hidden="1" customHeight="1">
      <c r="A43" s="87" t="s">
        <v>64</v>
      </c>
      <c r="B43" s="86" t="s">
        <v>62</v>
      </c>
      <c r="C43" s="277"/>
      <c r="D43" s="186"/>
      <c r="E43" s="183">
        <v>0</v>
      </c>
    </row>
    <row r="44" spans="1:5">
      <c r="A44" s="88" t="s">
        <v>17</v>
      </c>
      <c r="B44" s="89" t="s">
        <v>68</v>
      </c>
      <c r="C44" s="276">
        <f>C45</f>
        <v>2423700</v>
      </c>
      <c r="D44" s="184" t="e">
        <f>D45</f>
        <v>#REF!</v>
      </c>
      <c r="E44" s="185" t="e">
        <f>E45</f>
        <v>#REF!</v>
      </c>
    </row>
    <row r="45" spans="1:5" ht="47.25">
      <c r="A45" s="85" t="s">
        <v>18</v>
      </c>
      <c r="B45" s="86" t="s">
        <v>69</v>
      </c>
      <c r="C45" s="277">
        <f>C58+C53+C46</f>
        <v>2423700</v>
      </c>
      <c r="D45" s="186" t="e">
        <f>#REF!+D50+D53</f>
        <v>#REF!</v>
      </c>
      <c r="E45" s="183" t="e">
        <f>#REF!+E50+E53</f>
        <v>#REF!</v>
      </c>
    </row>
    <row r="46" spans="1:5" ht="15.75" customHeight="1">
      <c r="A46" s="98" t="s">
        <v>371</v>
      </c>
      <c r="B46" s="89">
        <v>2.02100000000001E+16</v>
      </c>
      <c r="C46" s="276">
        <f>C47</f>
        <v>1927200</v>
      </c>
      <c r="D46" s="186"/>
      <c r="E46" s="183"/>
    </row>
    <row r="47" spans="1:5" ht="15.75" customHeight="1">
      <c r="A47" s="98" t="s">
        <v>20</v>
      </c>
      <c r="B47" s="86">
        <v>2.02150010000001E+16</v>
      </c>
      <c r="C47" s="277">
        <f>C48+C49</f>
        <v>1927200</v>
      </c>
      <c r="D47" s="186"/>
      <c r="E47" s="183"/>
    </row>
    <row r="48" spans="1:5" ht="31.5">
      <c r="A48" s="91" t="s">
        <v>67</v>
      </c>
      <c r="B48" s="86" t="s">
        <v>280</v>
      </c>
      <c r="C48" s="277">
        <v>7500</v>
      </c>
      <c r="D48" s="186">
        <v>0</v>
      </c>
      <c r="E48" s="183">
        <v>0</v>
      </c>
    </row>
    <row r="49" spans="1:5" ht="27.75" customHeight="1">
      <c r="A49" s="92" t="s">
        <v>279</v>
      </c>
      <c r="B49" s="86" t="s">
        <v>280</v>
      </c>
      <c r="C49" s="277">
        <v>1919700</v>
      </c>
      <c r="D49" s="186">
        <v>1421400</v>
      </c>
      <c r="E49" s="183">
        <v>1381300</v>
      </c>
    </row>
    <row r="50" spans="1:5" s="103" customFormat="1" ht="20.25" hidden="1" customHeight="1">
      <c r="A50" s="169" t="s">
        <v>397</v>
      </c>
      <c r="B50" s="170">
        <v>2.02200000000001E+16</v>
      </c>
      <c r="C50" s="276">
        <f>C51</f>
        <v>0</v>
      </c>
      <c r="D50" s="184">
        <f>D51</f>
        <v>509900</v>
      </c>
      <c r="E50" s="185">
        <f>E51</f>
        <v>548900</v>
      </c>
    </row>
    <row r="51" spans="1:5" ht="22.5" hidden="1" customHeight="1">
      <c r="A51" s="90" t="s">
        <v>146</v>
      </c>
      <c r="B51" s="94">
        <v>2.02299990000001E+16</v>
      </c>
      <c r="C51" s="277">
        <f>C52</f>
        <v>0</v>
      </c>
      <c r="D51" s="186">
        <v>509900</v>
      </c>
      <c r="E51" s="183">
        <v>548900</v>
      </c>
    </row>
    <row r="52" spans="1:5" ht="18.75" hidden="1" customHeight="1">
      <c r="A52" s="90" t="s">
        <v>398</v>
      </c>
      <c r="B52" s="94">
        <v>2.02299991000001E+16</v>
      </c>
      <c r="C52" s="186">
        <v>0</v>
      </c>
      <c r="D52" s="186">
        <v>509900</v>
      </c>
      <c r="E52" s="183">
        <v>548900</v>
      </c>
    </row>
    <row r="53" spans="1:5" s="103" customFormat="1" ht="31.5">
      <c r="A53" s="169" t="s">
        <v>373</v>
      </c>
      <c r="B53" s="89" t="s">
        <v>362</v>
      </c>
      <c r="C53" s="276">
        <f>C54+C57</f>
        <v>57900</v>
      </c>
      <c r="D53" s="184">
        <f>D54+D57</f>
        <v>35700</v>
      </c>
      <c r="E53" s="185">
        <f>E54+E57</f>
        <v>35700</v>
      </c>
    </row>
    <row r="54" spans="1:5" ht="47.25">
      <c r="A54" s="96" t="s">
        <v>145</v>
      </c>
      <c r="B54" s="94" t="s">
        <v>374</v>
      </c>
      <c r="C54" s="277">
        <f>C55</f>
        <v>57200</v>
      </c>
      <c r="D54" s="186">
        <f>D55</f>
        <v>35100</v>
      </c>
      <c r="E54" s="183">
        <f>E55</f>
        <v>35100</v>
      </c>
    </row>
    <row r="55" spans="1:5" ht="47.25">
      <c r="A55" s="95" t="s">
        <v>148</v>
      </c>
      <c r="B55" s="94" t="s">
        <v>281</v>
      </c>
      <c r="C55" s="277">
        <v>57200</v>
      </c>
      <c r="D55" s="186">
        <v>35100</v>
      </c>
      <c r="E55" s="183">
        <v>35100</v>
      </c>
    </row>
    <row r="56" spans="1:5" ht="47.25">
      <c r="A56" s="97" t="s">
        <v>211</v>
      </c>
      <c r="B56" s="94" t="s">
        <v>372</v>
      </c>
      <c r="C56" s="277">
        <f>C57</f>
        <v>700</v>
      </c>
      <c r="D56" s="186">
        <v>600</v>
      </c>
      <c r="E56" s="183">
        <v>600</v>
      </c>
    </row>
    <row r="57" spans="1:5" ht="47.25">
      <c r="A57" s="97" t="s">
        <v>213</v>
      </c>
      <c r="B57" s="94" t="s">
        <v>282</v>
      </c>
      <c r="C57" s="277">
        <v>700</v>
      </c>
      <c r="D57" s="186">
        <v>600</v>
      </c>
      <c r="E57" s="183">
        <v>600</v>
      </c>
    </row>
    <row r="58" spans="1:5" s="103" customFormat="1">
      <c r="A58" s="169" t="s">
        <v>23</v>
      </c>
      <c r="B58" s="170" t="s">
        <v>366</v>
      </c>
      <c r="C58" s="276">
        <f>C59</f>
        <v>438600</v>
      </c>
      <c r="D58" s="184">
        <f>D59</f>
        <v>509900</v>
      </c>
      <c r="E58" s="185">
        <f>E59</f>
        <v>548900</v>
      </c>
    </row>
    <row r="59" spans="1:5" ht="31.5">
      <c r="A59" s="90" t="s">
        <v>367</v>
      </c>
      <c r="B59" s="94" t="s">
        <v>368</v>
      </c>
      <c r="C59" s="277">
        <f>C60</f>
        <v>438600</v>
      </c>
      <c r="D59" s="186">
        <v>509900</v>
      </c>
      <c r="E59" s="183">
        <v>548900</v>
      </c>
    </row>
    <row r="60" spans="1:5" ht="31.5">
      <c r="A60" s="90" t="s">
        <v>369</v>
      </c>
      <c r="B60" s="94" t="s">
        <v>370</v>
      </c>
      <c r="C60" s="277">
        <v>438600</v>
      </c>
      <c r="D60" s="186">
        <v>509900</v>
      </c>
      <c r="E60" s="183">
        <v>548900</v>
      </c>
    </row>
    <row r="61" spans="1:5">
      <c r="A61" s="98" t="s">
        <v>24</v>
      </c>
      <c r="B61" s="89"/>
      <c r="C61" s="316">
        <f>C10+C44</f>
        <v>3122618.02</v>
      </c>
      <c r="D61" s="184" t="e">
        <f>D10+D44</f>
        <v>#REF!</v>
      </c>
      <c r="E61" s="184" t="e">
        <f>E10+E44</f>
        <v>#REF!</v>
      </c>
    </row>
    <row r="64" spans="1:5">
      <c r="E64" s="99"/>
    </row>
    <row r="65" spans="1:7" ht="37.5">
      <c r="A65" s="100" t="s">
        <v>217</v>
      </c>
      <c r="B65" s="354" t="s">
        <v>218</v>
      </c>
      <c r="C65" s="354"/>
      <c r="D65" s="354"/>
      <c r="E65" s="354"/>
      <c r="G65" s="255"/>
    </row>
  </sheetData>
  <mergeCells count="2">
    <mergeCell ref="A6:E7"/>
    <mergeCell ref="B65:E65"/>
  </mergeCells>
  <pageMargins left="0.70866141732283472" right="0.70866141732283472" top="0.74803149606299213" bottom="0.74803149606299213" header="0.31496062992125984" footer="0.31496062992125984"/>
  <pageSetup paperSize="9" scale="83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5"/>
  <sheetViews>
    <sheetView zoomScale="60" zoomScaleNormal="60" workbookViewId="0">
      <selection activeCell="A7" sqref="A7:G7"/>
    </sheetView>
  </sheetViews>
  <sheetFormatPr defaultColWidth="9.140625" defaultRowHeight="15.75"/>
  <cols>
    <col min="1" max="1" width="62.5703125" style="257" customWidth="1"/>
    <col min="2" max="2" width="19.28515625" style="257" customWidth="1"/>
    <col min="3" max="3" width="20.42578125" style="257" customWidth="1"/>
    <col min="4" max="4" width="14.42578125" style="19" customWidth="1"/>
    <col min="5" max="5" width="25.140625" style="19" customWidth="1"/>
    <col min="6" max="6" width="0.28515625" style="19" customWidth="1"/>
    <col min="7" max="7" width="0.28515625" style="15" hidden="1" customWidth="1"/>
    <col min="8" max="16384" width="9.140625" style="106"/>
  </cols>
  <sheetData>
    <row r="1" spans="1:7">
      <c r="D1" s="18" t="s">
        <v>452</v>
      </c>
      <c r="E1" s="18"/>
      <c r="F1" s="18"/>
    </row>
    <row r="2" spans="1:7">
      <c r="D2" s="18" t="s">
        <v>441</v>
      </c>
      <c r="E2" s="18"/>
      <c r="F2" s="18"/>
    </row>
    <row r="3" spans="1:7">
      <c r="A3" s="328" t="s">
        <v>355</v>
      </c>
      <c r="D3" s="5"/>
      <c r="E3" s="257"/>
      <c r="F3" s="5"/>
    </row>
    <row r="4" spans="1:7">
      <c r="A4" s="381" t="s">
        <v>389</v>
      </c>
      <c r="B4" s="381"/>
      <c r="C4" s="381"/>
      <c r="D4" s="381"/>
      <c r="E4" s="381"/>
      <c r="F4" s="265"/>
    </row>
    <row r="5" spans="1:7">
      <c r="D5" s="18"/>
      <c r="E5" s="18"/>
      <c r="F5" s="18"/>
    </row>
    <row r="6" spans="1:7">
      <c r="A6" s="380" t="s">
        <v>117</v>
      </c>
      <c r="B6" s="373"/>
      <c r="C6" s="373"/>
      <c r="D6" s="373"/>
      <c r="E6" s="373"/>
      <c r="F6" s="373"/>
      <c r="G6" s="373"/>
    </row>
    <row r="7" spans="1:7" ht="47.25" customHeight="1">
      <c r="A7" s="380" t="s">
        <v>454</v>
      </c>
      <c r="B7" s="380"/>
      <c r="C7" s="380"/>
      <c r="D7" s="380"/>
      <c r="E7" s="380"/>
      <c r="F7" s="380"/>
      <c r="G7" s="380"/>
    </row>
    <row r="8" spans="1:7">
      <c r="A8" s="380" t="s">
        <v>390</v>
      </c>
      <c r="B8" s="380"/>
      <c r="C8" s="380"/>
      <c r="D8" s="380"/>
      <c r="E8" s="380"/>
      <c r="F8" s="380"/>
      <c r="G8" s="380"/>
    </row>
    <row r="9" spans="1:7">
      <c r="A9" s="258"/>
    </row>
    <row r="10" spans="1:7" ht="94.5">
      <c r="A10" s="108" t="s">
        <v>83</v>
      </c>
      <c r="B10" s="108" t="s">
        <v>83</v>
      </c>
      <c r="C10" s="108" t="s">
        <v>83</v>
      </c>
      <c r="D10" s="109" t="s">
        <v>83</v>
      </c>
      <c r="E10" s="109"/>
      <c r="F10" s="109"/>
      <c r="G10" s="108" t="s">
        <v>151</v>
      </c>
    </row>
    <row r="11" spans="1:7" ht="220.5">
      <c r="A11" s="30" t="s">
        <v>84</v>
      </c>
      <c r="B11" s="30" t="s">
        <v>118</v>
      </c>
      <c r="C11" s="30" t="s">
        <v>119</v>
      </c>
      <c r="D11" s="29" t="s">
        <v>85</v>
      </c>
      <c r="E11" s="29" t="s">
        <v>286</v>
      </c>
      <c r="F11" s="191" t="s">
        <v>286</v>
      </c>
      <c r="G11" s="191" t="s">
        <v>299</v>
      </c>
    </row>
    <row r="12" spans="1:7" ht="47.25">
      <c r="A12" s="28" t="s">
        <v>152</v>
      </c>
      <c r="B12" s="30">
        <v>7030251180</v>
      </c>
      <c r="C12" s="30"/>
      <c r="D12" s="29"/>
      <c r="E12" s="302">
        <f>E13+E17+E15</f>
        <v>57200</v>
      </c>
      <c r="F12" s="192">
        <f>F13+F17+F15</f>
        <v>35100</v>
      </c>
      <c r="G12" s="193">
        <f>G13+G17+G15</f>
        <v>35100</v>
      </c>
    </row>
    <row r="13" spans="1:7" ht="31.5" customHeight="1">
      <c r="A13" s="31" t="s">
        <v>121</v>
      </c>
      <c r="B13" s="33">
        <v>7030251180</v>
      </c>
      <c r="C13" s="33">
        <v>121</v>
      </c>
      <c r="D13" s="32"/>
      <c r="E13" s="303">
        <f>E14</f>
        <v>44000</v>
      </c>
      <c r="F13" s="194">
        <f>F14</f>
        <v>25400</v>
      </c>
      <c r="G13" s="195">
        <f>G14</f>
        <v>25400</v>
      </c>
    </row>
    <row r="14" spans="1:7">
      <c r="A14" s="31" t="s">
        <v>154</v>
      </c>
      <c r="B14" s="33">
        <v>7030251180</v>
      </c>
      <c r="C14" s="33">
        <v>121</v>
      </c>
      <c r="D14" s="32" t="s">
        <v>153</v>
      </c>
      <c r="E14" s="303">
        <v>44000</v>
      </c>
      <c r="F14" s="194">
        <v>25400</v>
      </c>
      <c r="G14" s="195">
        <v>25400</v>
      </c>
    </row>
    <row r="15" spans="1:7" ht="62.45" customHeight="1">
      <c r="A15" s="31" t="s">
        <v>289</v>
      </c>
      <c r="B15" s="33">
        <v>7030251180</v>
      </c>
      <c r="C15" s="33">
        <v>129</v>
      </c>
      <c r="D15" s="32"/>
      <c r="E15" s="303">
        <f>E16</f>
        <v>13000</v>
      </c>
      <c r="F15" s="194">
        <f>F16</f>
        <v>7700</v>
      </c>
      <c r="G15" s="195">
        <f>G16</f>
        <v>7700</v>
      </c>
    </row>
    <row r="16" spans="1:7" ht="22.15" customHeight="1">
      <c r="A16" s="31" t="s">
        <v>154</v>
      </c>
      <c r="B16" s="33">
        <v>7030251180</v>
      </c>
      <c r="C16" s="33">
        <v>129</v>
      </c>
      <c r="D16" s="32" t="s">
        <v>153</v>
      </c>
      <c r="E16" s="303">
        <v>13000</v>
      </c>
      <c r="F16" s="194">
        <v>7700</v>
      </c>
      <c r="G16" s="195">
        <v>7700</v>
      </c>
    </row>
    <row r="17" spans="1:7" ht="31.5">
      <c r="A17" s="31" t="s">
        <v>122</v>
      </c>
      <c r="B17" s="33">
        <v>7030251180</v>
      </c>
      <c r="C17" s="33">
        <v>244</v>
      </c>
      <c r="D17" s="32"/>
      <c r="E17" s="303">
        <f>E18</f>
        <v>200</v>
      </c>
      <c r="F17" s="194">
        <v>2000</v>
      </c>
      <c r="G17" s="196">
        <v>2000</v>
      </c>
    </row>
    <row r="18" spans="1:7">
      <c r="A18" s="31" t="s">
        <v>154</v>
      </c>
      <c r="B18" s="33">
        <v>7030251180</v>
      </c>
      <c r="C18" s="33">
        <v>244</v>
      </c>
      <c r="D18" s="32" t="s">
        <v>153</v>
      </c>
      <c r="E18" s="303">
        <v>200</v>
      </c>
      <c r="F18" s="194">
        <v>2000</v>
      </c>
      <c r="G18" s="196">
        <v>2000</v>
      </c>
    </row>
    <row r="19" spans="1:7">
      <c r="A19" s="34" t="s">
        <v>132</v>
      </c>
      <c r="B19" s="36">
        <v>7700100000</v>
      </c>
      <c r="C19" s="36"/>
      <c r="D19" s="35"/>
      <c r="E19" s="304">
        <f>E20</f>
        <v>3000</v>
      </c>
      <c r="F19" s="197">
        <f>F20</f>
        <v>3000</v>
      </c>
      <c r="G19" s="193">
        <f>G20</f>
        <v>3000</v>
      </c>
    </row>
    <row r="20" spans="1:7">
      <c r="A20" s="31" t="s">
        <v>133</v>
      </c>
      <c r="B20" s="38">
        <v>7700189120</v>
      </c>
      <c r="C20" s="38">
        <v>870</v>
      </c>
      <c r="D20" s="37"/>
      <c r="E20" s="303">
        <f>E21</f>
        <v>3000</v>
      </c>
      <c r="F20" s="198">
        <v>3000</v>
      </c>
      <c r="G20" s="195">
        <v>3000</v>
      </c>
    </row>
    <row r="21" spans="1:7">
      <c r="A21" s="31" t="s">
        <v>94</v>
      </c>
      <c r="B21" s="38">
        <v>7700189120</v>
      </c>
      <c r="C21" s="38">
        <v>870</v>
      </c>
      <c r="D21" s="37" t="s">
        <v>95</v>
      </c>
      <c r="E21" s="303">
        <v>3000</v>
      </c>
      <c r="F21" s="198">
        <v>3000</v>
      </c>
      <c r="G21" s="195">
        <v>3000</v>
      </c>
    </row>
    <row r="22" spans="1:7" ht="47.25" hidden="1">
      <c r="A22" s="110" t="s">
        <v>139</v>
      </c>
      <c r="B22" s="30">
        <v>7704002</v>
      </c>
      <c r="C22" s="30"/>
      <c r="D22" s="29"/>
      <c r="E22" s="304"/>
      <c r="F22" s="192"/>
      <c r="G22" s="199"/>
    </row>
    <row r="23" spans="1:7" ht="31.5" hidden="1">
      <c r="A23" s="39" t="s">
        <v>122</v>
      </c>
      <c r="B23" s="33">
        <v>7704002</v>
      </c>
      <c r="C23" s="33">
        <v>244</v>
      </c>
      <c r="D23" s="32"/>
      <c r="E23" s="303"/>
      <c r="F23" s="194"/>
      <c r="G23" s="196"/>
    </row>
    <row r="24" spans="1:7" hidden="1">
      <c r="A24" s="39" t="s">
        <v>108</v>
      </c>
      <c r="B24" s="33">
        <v>7704002</v>
      </c>
      <c r="C24" s="33">
        <v>244</v>
      </c>
      <c r="D24" s="32" t="s">
        <v>109</v>
      </c>
      <c r="E24" s="303"/>
      <c r="F24" s="194"/>
      <c r="G24" s="196"/>
    </row>
    <row r="25" spans="1:7">
      <c r="A25" s="34" t="s">
        <v>123</v>
      </c>
      <c r="B25" s="36">
        <v>7700300000</v>
      </c>
      <c r="C25" s="36"/>
      <c r="D25" s="35"/>
      <c r="E25" s="304">
        <f>E26+E30+E28</f>
        <v>420542.80999999994</v>
      </c>
      <c r="F25" s="197">
        <f>F26+F30+F28</f>
        <v>358140</v>
      </c>
      <c r="G25" s="197">
        <f>G26+G30+G28</f>
        <v>295330</v>
      </c>
    </row>
    <row r="26" spans="1:7" ht="34.5" customHeight="1">
      <c r="A26" s="31" t="s">
        <v>121</v>
      </c>
      <c r="B26" s="38">
        <v>7700380110</v>
      </c>
      <c r="C26" s="38">
        <v>121</v>
      </c>
      <c r="D26" s="37"/>
      <c r="E26" s="303">
        <f>E27</f>
        <v>316870.96999999997</v>
      </c>
      <c r="F26" s="198">
        <f>F27</f>
        <v>301640</v>
      </c>
      <c r="G26" s="195">
        <f>G27</f>
        <v>240830</v>
      </c>
    </row>
    <row r="27" spans="1:7" ht="43.15" customHeight="1">
      <c r="A27" s="31" t="s">
        <v>124</v>
      </c>
      <c r="B27" s="38">
        <v>7700380110</v>
      </c>
      <c r="C27" s="38">
        <v>121</v>
      </c>
      <c r="D27" s="37" t="s">
        <v>89</v>
      </c>
      <c r="E27" s="303">
        <v>316870.96999999997</v>
      </c>
      <c r="F27" s="198">
        <v>301640</v>
      </c>
      <c r="G27" s="195">
        <v>240830</v>
      </c>
    </row>
    <row r="28" spans="1:7" ht="49.9" customHeight="1">
      <c r="A28" s="31" t="s">
        <v>289</v>
      </c>
      <c r="B28" s="38">
        <v>7700380110</v>
      </c>
      <c r="C28" s="38">
        <v>129</v>
      </c>
      <c r="D28" s="37"/>
      <c r="E28" s="303">
        <f>E29</f>
        <v>91671.84</v>
      </c>
      <c r="F28" s="198">
        <f>F29</f>
        <v>54500</v>
      </c>
      <c r="G28" s="195">
        <f>G29</f>
        <v>52500</v>
      </c>
    </row>
    <row r="29" spans="1:7" ht="39.6" customHeight="1">
      <c r="A29" s="31" t="s">
        <v>124</v>
      </c>
      <c r="B29" s="38">
        <v>7700380110</v>
      </c>
      <c r="C29" s="38">
        <v>129</v>
      </c>
      <c r="D29" s="37" t="s">
        <v>89</v>
      </c>
      <c r="E29" s="303">
        <v>91671.84</v>
      </c>
      <c r="F29" s="198">
        <v>54500</v>
      </c>
      <c r="G29" s="195">
        <v>52500</v>
      </c>
    </row>
    <row r="30" spans="1:7" ht="47.25">
      <c r="A30" s="31" t="s">
        <v>90</v>
      </c>
      <c r="B30" s="38">
        <v>7700380190</v>
      </c>
      <c r="C30" s="38">
        <v>122</v>
      </c>
      <c r="D30" s="37" t="s">
        <v>89</v>
      </c>
      <c r="E30" s="303">
        <v>12000</v>
      </c>
      <c r="F30" s="198">
        <v>2000</v>
      </c>
      <c r="G30" s="195">
        <v>2000</v>
      </c>
    </row>
    <row r="31" spans="1:7">
      <c r="A31" s="34" t="s">
        <v>125</v>
      </c>
      <c r="B31" s="36">
        <v>7700400000</v>
      </c>
      <c r="C31" s="36"/>
      <c r="D31" s="35"/>
      <c r="E31" s="304">
        <f>E33+E35+E39+E43+E45+E36+E41</f>
        <v>1142315.51</v>
      </c>
      <c r="F31" s="197">
        <f>F33+F35+F39+F43+F45+F36</f>
        <v>1218200</v>
      </c>
      <c r="G31" s="197">
        <f>G33+G35+G39+G43+G45+G36</f>
        <v>1219400</v>
      </c>
    </row>
    <row r="32" spans="1:7" ht="35.25" customHeight="1">
      <c r="A32" s="31" t="s">
        <v>121</v>
      </c>
      <c r="B32" s="38">
        <v>7700480110</v>
      </c>
      <c r="C32" s="38">
        <v>121</v>
      </c>
      <c r="D32" s="37"/>
      <c r="E32" s="303">
        <f>E33</f>
        <v>765849.08</v>
      </c>
      <c r="F32" s="198">
        <f>F33</f>
        <v>813100</v>
      </c>
      <c r="G32" s="195">
        <f>G33</f>
        <v>814100</v>
      </c>
    </row>
    <row r="33" spans="1:7" ht="47.25">
      <c r="A33" s="31" t="s">
        <v>90</v>
      </c>
      <c r="B33" s="38">
        <v>7700480110</v>
      </c>
      <c r="C33" s="38">
        <v>121</v>
      </c>
      <c r="D33" s="37" t="s">
        <v>91</v>
      </c>
      <c r="E33" s="303">
        <v>765849.08</v>
      </c>
      <c r="F33" s="198">
        <v>813100</v>
      </c>
      <c r="G33" s="195">
        <v>814100</v>
      </c>
    </row>
    <row r="34" spans="1:7" ht="35.25" customHeight="1">
      <c r="A34" s="31" t="s">
        <v>126</v>
      </c>
      <c r="B34" s="38">
        <v>7700480190</v>
      </c>
      <c r="C34" s="38">
        <v>122</v>
      </c>
      <c r="D34" s="37"/>
      <c r="E34" s="303">
        <v>3000</v>
      </c>
      <c r="F34" s="198">
        <v>3000</v>
      </c>
      <c r="G34" s="195">
        <v>3000</v>
      </c>
    </row>
    <row r="35" spans="1:7" ht="47.25">
      <c r="A35" s="31" t="s">
        <v>90</v>
      </c>
      <c r="B35" s="38">
        <v>7700480190</v>
      </c>
      <c r="C35" s="38">
        <v>122</v>
      </c>
      <c r="D35" s="37" t="s">
        <v>91</v>
      </c>
      <c r="E35" s="303">
        <v>6000</v>
      </c>
      <c r="F35" s="198">
        <v>3000</v>
      </c>
      <c r="G35" s="195">
        <v>3000</v>
      </c>
    </row>
    <row r="36" spans="1:7" ht="53.45" customHeight="1">
      <c r="A36" s="31" t="s">
        <v>289</v>
      </c>
      <c r="B36" s="38">
        <v>7700480190</v>
      </c>
      <c r="C36" s="38">
        <v>129</v>
      </c>
      <c r="D36" s="37"/>
      <c r="E36" s="303">
        <f>E37</f>
        <v>228266.43</v>
      </c>
      <c r="F36" s="198">
        <f>F37</f>
        <v>264700</v>
      </c>
      <c r="G36" s="195">
        <f>G37</f>
        <v>265700</v>
      </c>
    </row>
    <row r="37" spans="1:7" ht="47.25">
      <c r="A37" s="31" t="s">
        <v>90</v>
      </c>
      <c r="B37" s="38">
        <v>7700480190</v>
      </c>
      <c r="C37" s="38">
        <v>129</v>
      </c>
      <c r="D37" s="37" t="s">
        <v>91</v>
      </c>
      <c r="E37" s="303">
        <v>228266.43</v>
      </c>
      <c r="F37" s="198">
        <v>264700</v>
      </c>
      <c r="G37" s="195">
        <v>265700</v>
      </c>
    </row>
    <row r="38" spans="1:7" ht="31.5">
      <c r="A38" s="31" t="s">
        <v>127</v>
      </c>
      <c r="B38" s="38">
        <v>7700480190</v>
      </c>
      <c r="C38" s="38">
        <v>240</v>
      </c>
      <c r="D38" s="37"/>
      <c r="E38" s="303">
        <f>E39</f>
        <v>132200</v>
      </c>
      <c r="F38" s="198">
        <f>F39</f>
        <v>135400</v>
      </c>
      <c r="G38" s="195">
        <f>G39</f>
        <v>134600</v>
      </c>
    </row>
    <row r="39" spans="1:7" ht="47.25">
      <c r="A39" s="31" t="s">
        <v>90</v>
      </c>
      <c r="B39" s="38">
        <v>7700480190</v>
      </c>
      <c r="C39" s="38">
        <v>244</v>
      </c>
      <c r="D39" s="37" t="s">
        <v>91</v>
      </c>
      <c r="E39" s="303">
        <v>132200</v>
      </c>
      <c r="F39" s="198">
        <v>135400</v>
      </c>
      <c r="G39" s="195">
        <v>134600</v>
      </c>
    </row>
    <row r="40" spans="1:7" ht="31.5">
      <c r="A40" s="335" t="s">
        <v>399</v>
      </c>
      <c r="B40" s="38">
        <v>7700400000</v>
      </c>
      <c r="C40" s="38">
        <v>851</v>
      </c>
      <c r="D40" s="37"/>
      <c r="E40" s="303">
        <f>E41</f>
        <v>3000</v>
      </c>
      <c r="F40" s="198">
        <f>F41</f>
        <v>1000</v>
      </c>
      <c r="G40" s="195">
        <f>G41</f>
        <v>1000</v>
      </c>
    </row>
    <row r="41" spans="1:7" ht="47.25">
      <c r="A41" s="31" t="s">
        <v>90</v>
      </c>
      <c r="B41" s="38">
        <v>7700487010</v>
      </c>
      <c r="C41" s="38">
        <v>851</v>
      </c>
      <c r="D41" s="37" t="s">
        <v>91</v>
      </c>
      <c r="E41" s="303">
        <v>3000</v>
      </c>
      <c r="F41" s="198">
        <v>1000</v>
      </c>
      <c r="G41" s="195">
        <v>1000</v>
      </c>
    </row>
    <row r="42" spans="1:7">
      <c r="A42" s="31" t="s">
        <v>290</v>
      </c>
      <c r="B42" s="38">
        <v>7700400000</v>
      </c>
      <c r="C42" s="38">
        <v>852</v>
      </c>
      <c r="D42" s="37"/>
      <c r="E42" s="303">
        <f>E43</f>
        <v>6000</v>
      </c>
      <c r="F42" s="198">
        <f>F43</f>
        <v>1000</v>
      </c>
      <c r="G42" s="195">
        <f>G43</f>
        <v>1000</v>
      </c>
    </row>
    <row r="43" spans="1:7" ht="47.25">
      <c r="A43" s="31" t="s">
        <v>90</v>
      </c>
      <c r="B43" s="38">
        <v>7700487010</v>
      </c>
      <c r="C43" s="38">
        <v>852</v>
      </c>
      <c r="D43" s="37" t="s">
        <v>91</v>
      </c>
      <c r="E43" s="303">
        <v>6000</v>
      </c>
      <c r="F43" s="198">
        <v>1000</v>
      </c>
      <c r="G43" s="195">
        <v>1000</v>
      </c>
    </row>
    <row r="44" spans="1:7">
      <c r="A44" s="31" t="s">
        <v>291</v>
      </c>
      <c r="B44" s="38">
        <v>7700489999</v>
      </c>
      <c r="C44" s="38">
        <v>853</v>
      </c>
      <c r="D44" s="37"/>
      <c r="E44" s="303">
        <f>E45</f>
        <v>1000</v>
      </c>
      <c r="F44" s="198">
        <f>F45</f>
        <v>1000</v>
      </c>
      <c r="G44" s="195">
        <f>G45</f>
        <v>1000</v>
      </c>
    </row>
    <row r="45" spans="1:7" ht="47.25">
      <c r="A45" s="31" t="s">
        <v>90</v>
      </c>
      <c r="B45" s="38">
        <v>7700489999</v>
      </c>
      <c r="C45" s="38">
        <v>853</v>
      </c>
      <c r="D45" s="37" t="s">
        <v>91</v>
      </c>
      <c r="E45" s="303">
        <v>1000</v>
      </c>
      <c r="F45" s="198">
        <v>1000</v>
      </c>
      <c r="G45" s="195">
        <v>1000</v>
      </c>
    </row>
    <row r="46" spans="1:7" s="173" customFormat="1" ht="47.25">
      <c r="A46" s="34" t="s">
        <v>92</v>
      </c>
      <c r="B46" s="36">
        <v>7701389999</v>
      </c>
      <c r="C46" s="36">
        <v>540</v>
      </c>
      <c r="D46" s="35" t="s">
        <v>93</v>
      </c>
      <c r="E46" s="304">
        <v>547363.24</v>
      </c>
      <c r="F46" s="197">
        <v>90700</v>
      </c>
      <c r="G46" s="193">
        <v>90700</v>
      </c>
    </row>
    <row r="47" spans="1:7" s="173" customFormat="1" ht="25.5" hidden="1" customHeight="1">
      <c r="A47" s="34" t="s">
        <v>233</v>
      </c>
      <c r="B47" s="36">
        <v>9020189999</v>
      </c>
      <c r="C47" s="36">
        <v>880</v>
      </c>
      <c r="D47" s="35" t="s">
        <v>234</v>
      </c>
      <c r="E47" s="304">
        <v>0</v>
      </c>
      <c r="F47" s="197">
        <v>0</v>
      </c>
      <c r="G47" s="193">
        <v>0</v>
      </c>
    </row>
    <row r="48" spans="1:7" ht="31.5">
      <c r="A48" s="34" t="s">
        <v>210</v>
      </c>
      <c r="B48" s="36">
        <v>7700700000</v>
      </c>
      <c r="C48" s="36"/>
      <c r="D48" s="35"/>
      <c r="E48" s="304">
        <f>E49+E53+E54+E52+E56+E58+E60</f>
        <v>198624.32</v>
      </c>
      <c r="F48" s="197">
        <f>F49+F53+F54+F52</f>
        <v>166000</v>
      </c>
      <c r="G48" s="197">
        <f>G49+G53+G54+G52</f>
        <v>172450</v>
      </c>
    </row>
    <row r="49" spans="1:7" ht="31.5">
      <c r="A49" s="31" t="s">
        <v>130</v>
      </c>
      <c r="B49" s="38">
        <v>7700782110</v>
      </c>
      <c r="C49" s="38">
        <v>111</v>
      </c>
      <c r="D49" s="37"/>
      <c r="E49" s="303">
        <f>E50</f>
        <v>100717.6</v>
      </c>
      <c r="F49" s="198">
        <f>F50</f>
        <v>120000</v>
      </c>
      <c r="G49" s="195">
        <f>G50</f>
        <v>128000</v>
      </c>
    </row>
    <row r="50" spans="1:7">
      <c r="A50" s="31" t="s">
        <v>112</v>
      </c>
      <c r="B50" s="38">
        <v>7700782110</v>
      </c>
      <c r="C50" s="38">
        <v>111</v>
      </c>
      <c r="D50" s="37" t="s">
        <v>113</v>
      </c>
      <c r="E50" s="303">
        <v>100717.6</v>
      </c>
      <c r="F50" s="198">
        <v>120000</v>
      </c>
      <c r="G50" s="195">
        <v>128000</v>
      </c>
    </row>
    <row r="51" spans="1:7" ht="47.25">
      <c r="A51" s="31" t="s">
        <v>292</v>
      </c>
      <c r="B51" s="38">
        <v>7700782110</v>
      </c>
      <c r="C51" s="38">
        <v>119</v>
      </c>
      <c r="D51" s="37"/>
      <c r="E51" s="303">
        <f>E52</f>
        <v>28906.720000000001</v>
      </c>
      <c r="F51" s="198">
        <f>F52</f>
        <v>36000</v>
      </c>
      <c r="G51" s="195">
        <f>G52</f>
        <v>36450</v>
      </c>
    </row>
    <row r="52" spans="1:7">
      <c r="A52" s="31" t="s">
        <v>112</v>
      </c>
      <c r="B52" s="38">
        <v>7700782110</v>
      </c>
      <c r="C52" s="38">
        <v>119</v>
      </c>
      <c r="D52" s="37" t="s">
        <v>113</v>
      </c>
      <c r="E52" s="303">
        <v>28906.720000000001</v>
      </c>
      <c r="F52" s="198">
        <v>36000</v>
      </c>
      <c r="G52" s="195">
        <v>36450</v>
      </c>
    </row>
    <row r="53" spans="1:7">
      <c r="A53" s="31" t="s">
        <v>112</v>
      </c>
      <c r="B53" s="38">
        <v>7700782190</v>
      </c>
      <c r="C53" s="38">
        <v>112</v>
      </c>
      <c r="D53" s="37" t="s">
        <v>113</v>
      </c>
      <c r="E53" s="303">
        <v>3000</v>
      </c>
      <c r="F53" s="198">
        <v>1000</v>
      </c>
      <c r="G53" s="195">
        <v>1000</v>
      </c>
    </row>
    <row r="54" spans="1:7" ht="31.5">
      <c r="A54" s="31" t="s">
        <v>122</v>
      </c>
      <c r="B54" s="38">
        <v>7700782190</v>
      </c>
      <c r="C54" s="38">
        <v>244</v>
      </c>
      <c r="D54" s="37"/>
      <c r="E54" s="303">
        <f>E55</f>
        <v>25000</v>
      </c>
      <c r="F54" s="198">
        <v>9000</v>
      </c>
      <c r="G54" s="195">
        <f>G55</f>
        <v>7000</v>
      </c>
    </row>
    <row r="55" spans="1:7">
      <c r="A55" s="31" t="s">
        <v>112</v>
      </c>
      <c r="B55" s="38">
        <v>7700782190</v>
      </c>
      <c r="C55" s="38">
        <v>244</v>
      </c>
      <c r="D55" s="37" t="s">
        <v>113</v>
      </c>
      <c r="E55" s="303">
        <v>25000</v>
      </c>
      <c r="F55" s="198">
        <v>9000</v>
      </c>
      <c r="G55" s="195">
        <v>7000</v>
      </c>
    </row>
    <row r="56" spans="1:7">
      <c r="A56" s="31" t="s">
        <v>291</v>
      </c>
      <c r="B56" s="38">
        <v>7700782190</v>
      </c>
      <c r="C56" s="38">
        <v>853</v>
      </c>
      <c r="D56" s="37"/>
      <c r="E56" s="303">
        <f>E57</f>
        <v>1000</v>
      </c>
      <c r="F56" s="198">
        <f>F57</f>
        <v>1000</v>
      </c>
      <c r="G56" s="195">
        <f>G57</f>
        <v>1000</v>
      </c>
    </row>
    <row r="57" spans="1:7" ht="47.25">
      <c r="A57" s="31" t="s">
        <v>90</v>
      </c>
      <c r="B57" s="38">
        <v>7700782190</v>
      </c>
      <c r="C57" s="38">
        <v>853</v>
      </c>
      <c r="D57" s="37" t="s">
        <v>113</v>
      </c>
      <c r="E57" s="303">
        <v>1000</v>
      </c>
      <c r="F57" s="198">
        <v>1000</v>
      </c>
      <c r="G57" s="195">
        <v>1000</v>
      </c>
    </row>
    <row r="58" spans="1:7" ht="31.5">
      <c r="A58" s="31" t="s">
        <v>122</v>
      </c>
      <c r="B58" s="336" t="s">
        <v>402</v>
      </c>
      <c r="C58" s="38">
        <v>244</v>
      </c>
      <c r="D58" s="37"/>
      <c r="E58" s="303">
        <f>E59</f>
        <v>20000</v>
      </c>
      <c r="F58" s="198"/>
      <c r="G58" s="195"/>
    </row>
    <row r="59" spans="1:7" ht="31.5">
      <c r="A59" s="334" t="s">
        <v>400</v>
      </c>
      <c r="B59" s="336" t="s">
        <v>403</v>
      </c>
      <c r="C59" s="38">
        <v>244</v>
      </c>
      <c r="D59" s="37" t="s">
        <v>113</v>
      </c>
      <c r="E59" s="303">
        <v>20000</v>
      </c>
      <c r="F59" s="198"/>
      <c r="G59" s="195"/>
    </row>
    <row r="60" spans="1:7" ht="31.5">
      <c r="A60" s="31" t="s">
        <v>122</v>
      </c>
      <c r="B60" s="337" t="s">
        <v>426</v>
      </c>
      <c r="C60" s="38">
        <v>244</v>
      </c>
      <c r="D60" s="37"/>
      <c r="E60" s="303">
        <f>E61</f>
        <v>20000</v>
      </c>
      <c r="F60" s="198"/>
      <c r="G60" s="195"/>
    </row>
    <row r="61" spans="1:7" ht="31.5">
      <c r="A61" s="334" t="s">
        <v>401</v>
      </c>
      <c r="B61" s="337" t="s">
        <v>404</v>
      </c>
      <c r="C61" s="38">
        <v>244</v>
      </c>
      <c r="D61" s="37" t="s">
        <v>113</v>
      </c>
      <c r="E61" s="303">
        <v>20000</v>
      </c>
      <c r="F61" s="198"/>
      <c r="G61" s="195"/>
    </row>
    <row r="62" spans="1:7" ht="31.5">
      <c r="A62" s="34" t="s">
        <v>208</v>
      </c>
      <c r="B62" s="36">
        <v>7700800000</v>
      </c>
      <c r="C62" s="38"/>
      <c r="D62" s="37"/>
      <c r="E62" s="304">
        <f>E64+E76+E73</f>
        <v>88472.14</v>
      </c>
      <c r="F62" s="197">
        <f>F64+F76+F73</f>
        <v>80180</v>
      </c>
      <c r="G62" s="197">
        <f>G64+G76+G73</f>
        <v>80200</v>
      </c>
    </row>
    <row r="63" spans="1:7" ht="31.5">
      <c r="A63" s="31" t="s">
        <v>130</v>
      </c>
      <c r="B63" s="38">
        <v>7700882110</v>
      </c>
      <c r="C63" s="38">
        <v>111</v>
      </c>
      <c r="D63" s="37"/>
      <c r="E63" s="303">
        <f>E64</f>
        <v>66646.8</v>
      </c>
      <c r="F63" s="198">
        <f>F64+F73+F76</f>
        <v>80180</v>
      </c>
      <c r="G63" s="195">
        <v>80200</v>
      </c>
    </row>
    <row r="64" spans="1:7" ht="30.75" customHeight="1">
      <c r="A64" s="31" t="s">
        <v>209</v>
      </c>
      <c r="B64" s="38">
        <v>7700882110</v>
      </c>
      <c r="C64" s="38">
        <v>111</v>
      </c>
      <c r="D64" s="37" t="s">
        <v>113</v>
      </c>
      <c r="E64" s="303">
        <v>66646.8</v>
      </c>
      <c r="F64" s="198">
        <v>60000</v>
      </c>
      <c r="G64" s="195">
        <v>60000</v>
      </c>
    </row>
    <row r="65" spans="1:7" ht="31.5" hidden="1">
      <c r="A65" s="31" t="s">
        <v>122</v>
      </c>
      <c r="B65" s="38">
        <v>7707802</v>
      </c>
      <c r="C65" s="38">
        <v>244</v>
      </c>
      <c r="D65" s="37"/>
      <c r="E65" s="303"/>
      <c r="F65" s="198"/>
      <c r="G65" s="195"/>
    </row>
    <row r="66" spans="1:7" hidden="1">
      <c r="A66" s="31" t="s">
        <v>209</v>
      </c>
      <c r="B66" s="38">
        <v>7707802</v>
      </c>
      <c r="C66" s="38">
        <v>244</v>
      </c>
      <c r="D66" s="37" t="s">
        <v>113</v>
      </c>
      <c r="E66" s="303"/>
      <c r="F66" s="198"/>
      <c r="G66" s="195"/>
    </row>
    <row r="67" spans="1:7" hidden="1">
      <c r="A67" s="110" t="s">
        <v>131</v>
      </c>
      <c r="B67" s="30">
        <v>7707023</v>
      </c>
      <c r="C67" s="30"/>
      <c r="D67" s="29"/>
      <c r="E67" s="304"/>
      <c r="F67" s="192"/>
      <c r="G67" s="199"/>
    </row>
    <row r="68" spans="1:7" ht="31.5" hidden="1">
      <c r="A68" s="31" t="s">
        <v>122</v>
      </c>
      <c r="B68" s="38">
        <v>7707023</v>
      </c>
      <c r="C68" s="38">
        <v>244</v>
      </c>
      <c r="D68" s="37"/>
      <c r="E68" s="303"/>
      <c r="F68" s="198"/>
      <c r="G68" s="195"/>
    </row>
    <row r="69" spans="1:7" hidden="1">
      <c r="A69" s="31" t="s">
        <v>150</v>
      </c>
      <c r="B69" s="38">
        <v>7707023</v>
      </c>
      <c r="C69" s="38">
        <v>244</v>
      </c>
      <c r="D69" s="37" t="s">
        <v>149</v>
      </c>
      <c r="E69" s="303"/>
      <c r="F69" s="198"/>
      <c r="G69" s="195"/>
    </row>
    <row r="70" spans="1:7" ht="47.25" hidden="1">
      <c r="A70" s="34" t="s">
        <v>138</v>
      </c>
      <c r="B70" s="36">
        <v>7707026</v>
      </c>
      <c r="C70" s="36"/>
      <c r="D70" s="35"/>
      <c r="E70" s="304"/>
      <c r="F70" s="197"/>
      <c r="G70" s="193"/>
    </row>
    <row r="71" spans="1:7" ht="31.5" hidden="1">
      <c r="A71" s="31" t="s">
        <v>122</v>
      </c>
      <c r="B71" s="38">
        <v>7707026</v>
      </c>
      <c r="C71" s="38">
        <v>244</v>
      </c>
      <c r="D71" s="37"/>
      <c r="E71" s="303"/>
      <c r="F71" s="198"/>
      <c r="G71" s="195"/>
    </row>
    <row r="72" spans="1:7" hidden="1">
      <c r="A72" s="31" t="s">
        <v>108</v>
      </c>
      <c r="B72" s="38">
        <v>7707026</v>
      </c>
      <c r="C72" s="38">
        <v>244</v>
      </c>
      <c r="D72" s="37" t="s">
        <v>109</v>
      </c>
      <c r="E72" s="303"/>
      <c r="F72" s="198"/>
      <c r="G72" s="195"/>
    </row>
    <row r="73" spans="1:7" ht="47.25">
      <c r="A73" s="31" t="s">
        <v>292</v>
      </c>
      <c r="B73" s="38">
        <v>7700882110</v>
      </c>
      <c r="C73" s="38">
        <v>119</v>
      </c>
      <c r="D73" s="37"/>
      <c r="E73" s="303">
        <f>E74</f>
        <v>19825.34</v>
      </c>
      <c r="F73" s="198">
        <f>F74</f>
        <v>18180</v>
      </c>
      <c r="G73" s="195">
        <f>G74</f>
        <v>18200</v>
      </c>
    </row>
    <row r="74" spans="1:7">
      <c r="A74" s="31" t="s">
        <v>209</v>
      </c>
      <c r="B74" s="38">
        <v>7700882110</v>
      </c>
      <c r="C74" s="38">
        <v>119</v>
      </c>
      <c r="D74" s="37" t="s">
        <v>113</v>
      </c>
      <c r="E74" s="303">
        <v>19825.34</v>
      </c>
      <c r="F74" s="198">
        <v>18180</v>
      </c>
      <c r="G74" s="195">
        <v>18200</v>
      </c>
    </row>
    <row r="75" spans="1:7" ht="31.5">
      <c r="A75" s="31" t="s">
        <v>122</v>
      </c>
      <c r="B75" s="38">
        <v>7700882190</v>
      </c>
      <c r="C75" s="38">
        <v>244</v>
      </c>
      <c r="D75" s="37"/>
      <c r="E75" s="303">
        <f>E76</f>
        <v>2000</v>
      </c>
      <c r="F75" s="198">
        <v>78200</v>
      </c>
      <c r="G75" s="195">
        <v>78200</v>
      </c>
    </row>
    <row r="76" spans="1:7">
      <c r="A76" s="31" t="s">
        <v>209</v>
      </c>
      <c r="B76" s="38">
        <v>7700882190</v>
      </c>
      <c r="C76" s="38">
        <v>244</v>
      </c>
      <c r="D76" s="37" t="s">
        <v>113</v>
      </c>
      <c r="E76" s="303">
        <v>2000</v>
      </c>
      <c r="F76" s="198">
        <v>2000</v>
      </c>
      <c r="G76" s="195">
        <v>2000</v>
      </c>
    </row>
    <row r="77" spans="1:7" ht="31.5">
      <c r="A77" s="31" t="s">
        <v>122</v>
      </c>
      <c r="B77" s="340" t="s">
        <v>406</v>
      </c>
      <c r="C77" s="38">
        <v>244</v>
      </c>
      <c r="D77" s="37"/>
      <c r="E77" s="304">
        <f>E78</f>
        <v>11000</v>
      </c>
      <c r="F77" s="197" t="e">
        <f>#REF!</f>
        <v>#REF!</v>
      </c>
      <c r="G77" s="193" t="e">
        <f>#REF!</f>
        <v>#REF!</v>
      </c>
    </row>
    <row r="78" spans="1:7" ht="47.25">
      <c r="A78" s="338" t="s">
        <v>405</v>
      </c>
      <c r="B78" s="340" t="s">
        <v>406</v>
      </c>
      <c r="C78" s="38">
        <v>244</v>
      </c>
      <c r="D78" s="37" t="s">
        <v>101</v>
      </c>
      <c r="E78" s="303">
        <v>11000</v>
      </c>
      <c r="F78" s="198">
        <v>20000</v>
      </c>
      <c r="G78" s="195">
        <v>20000</v>
      </c>
    </row>
    <row r="79" spans="1:7" ht="56.45" customHeight="1">
      <c r="A79" s="174" t="s">
        <v>294</v>
      </c>
      <c r="B79" s="36"/>
      <c r="C79" s="36"/>
      <c r="D79" s="35"/>
      <c r="E79" s="304">
        <f>E80+E82</f>
        <v>18000</v>
      </c>
      <c r="F79" s="197">
        <f>F80+F82</f>
        <v>10000</v>
      </c>
      <c r="G79" s="193">
        <f>G80+G82</f>
        <v>10000</v>
      </c>
    </row>
    <row r="80" spans="1:7" customFormat="1" ht="45" customHeight="1">
      <c r="A80" s="9" t="s">
        <v>271</v>
      </c>
      <c r="B80" s="36">
        <v>4100000000</v>
      </c>
      <c r="C80" s="36">
        <v>244</v>
      </c>
      <c r="D80" s="35" t="s">
        <v>99</v>
      </c>
      <c r="E80" s="304">
        <v>4000</v>
      </c>
      <c r="F80" s="197">
        <v>4000</v>
      </c>
      <c r="G80" s="193">
        <v>4000</v>
      </c>
    </row>
    <row r="81" spans="1:7" customFormat="1" ht="84.6" customHeight="1">
      <c r="A81" s="49" t="s">
        <v>293</v>
      </c>
      <c r="B81" s="36">
        <v>4100189999</v>
      </c>
      <c r="C81" s="36">
        <v>244</v>
      </c>
      <c r="D81" s="35" t="s">
        <v>99</v>
      </c>
      <c r="E81" s="304">
        <v>4000</v>
      </c>
      <c r="F81" s="197">
        <v>4000</v>
      </c>
      <c r="G81" s="193">
        <v>4000</v>
      </c>
    </row>
    <row r="82" spans="1:7" ht="78.75">
      <c r="A82" s="338" t="s">
        <v>407</v>
      </c>
      <c r="B82" s="339" t="s">
        <v>408</v>
      </c>
      <c r="C82" s="38">
        <v>244</v>
      </c>
      <c r="D82" s="37"/>
      <c r="E82" s="303">
        <f>E83</f>
        <v>14000</v>
      </c>
      <c r="F82" s="198">
        <f>F83</f>
        <v>6000</v>
      </c>
      <c r="G82" s="195">
        <f>G83</f>
        <v>6000</v>
      </c>
    </row>
    <row r="83" spans="1:7" ht="39" customHeight="1">
      <c r="A83" s="49" t="s">
        <v>293</v>
      </c>
      <c r="B83" s="340" t="s">
        <v>409</v>
      </c>
      <c r="C83" s="38">
        <v>244</v>
      </c>
      <c r="D83" s="37" t="s">
        <v>99</v>
      </c>
      <c r="E83" s="303">
        <v>14000</v>
      </c>
      <c r="F83" s="198">
        <v>6000</v>
      </c>
      <c r="G83" s="195">
        <v>6000</v>
      </c>
    </row>
    <row r="84" spans="1:7" ht="39" customHeight="1">
      <c r="A84" s="334" t="s">
        <v>410</v>
      </c>
      <c r="B84" s="339" t="s">
        <v>411</v>
      </c>
      <c r="C84" s="38"/>
      <c r="D84" s="37"/>
      <c r="E84" s="304">
        <f>E85+E87+E89+E91+E93</f>
        <v>65400</v>
      </c>
      <c r="F84" s="198"/>
      <c r="G84" s="195"/>
    </row>
    <row r="85" spans="1:7" ht="31.5">
      <c r="A85" s="334" t="s">
        <v>412</v>
      </c>
      <c r="B85" s="340" t="s">
        <v>413</v>
      </c>
      <c r="C85" s="36">
        <v>244</v>
      </c>
      <c r="D85" s="35"/>
      <c r="E85" s="303">
        <f t="shared" ref="E85:G86" si="0">E86</f>
        <v>9000</v>
      </c>
      <c r="F85" s="197">
        <f t="shared" si="0"/>
        <v>0</v>
      </c>
      <c r="G85" s="193">
        <f t="shared" si="0"/>
        <v>0</v>
      </c>
    </row>
    <row r="86" spans="1:7" ht="31.5">
      <c r="A86" s="31" t="s">
        <v>122</v>
      </c>
      <c r="B86" s="340" t="s">
        <v>413</v>
      </c>
      <c r="C86" s="38">
        <v>244</v>
      </c>
      <c r="D86" s="37" t="s">
        <v>116</v>
      </c>
      <c r="E86" s="303">
        <v>9000</v>
      </c>
      <c r="F86" s="198">
        <f t="shared" si="0"/>
        <v>0</v>
      </c>
      <c r="G86" s="195">
        <f t="shared" si="0"/>
        <v>0</v>
      </c>
    </row>
    <row r="87" spans="1:7" ht="31.5">
      <c r="A87" s="341" t="s">
        <v>414</v>
      </c>
      <c r="B87" s="340" t="s">
        <v>416</v>
      </c>
      <c r="C87" s="38">
        <v>244</v>
      </c>
      <c r="D87" s="37"/>
      <c r="E87" s="303">
        <f>E88</f>
        <v>9000</v>
      </c>
      <c r="F87" s="198"/>
      <c r="G87" s="195"/>
    </row>
    <row r="88" spans="1:7" ht="31.5">
      <c r="A88" s="31" t="s">
        <v>122</v>
      </c>
      <c r="B88" s="340" t="s">
        <v>416</v>
      </c>
      <c r="C88" s="38">
        <v>244</v>
      </c>
      <c r="D88" s="37" t="s">
        <v>116</v>
      </c>
      <c r="E88" s="303">
        <v>9000</v>
      </c>
      <c r="F88" s="198"/>
      <c r="G88" s="195"/>
    </row>
    <row r="89" spans="1:7" ht="31.5">
      <c r="A89" s="341" t="s">
        <v>226</v>
      </c>
      <c r="B89" s="340" t="s">
        <v>417</v>
      </c>
      <c r="C89" s="38">
        <v>244</v>
      </c>
      <c r="D89" s="37"/>
      <c r="E89" s="303">
        <f>E90</f>
        <v>1000</v>
      </c>
      <c r="F89" s="198"/>
      <c r="G89" s="195"/>
    </row>
    <row r="90" spans="1:7" ht="31.5">
      <c r="A90" s="31" t="s">
        <v>122</v>
      </c>
      <c r="B90" s="340" t="s">
        <v>417</v>
      </c>
      <c r="C90" s="38">
        <v>244</v>
      </c>
      <c r="D90" s="37" t="s">
        <v>116</v>
      </c>
      <c r="E90" s="303">
        <v>1000</v>
      </c>
      <c r="F90" s="198"/>
      <c r="G90" s="195"/>
    </row>
    <row r="91" spans="1:7" ht="31.5">
      <c r="A91" s="341" t="s">
        <v>415</v>
      </c>
      <c r="B91" s="340" t="s">
        <v>418</v>
      </c>
      <c r="C91" s="38">
        <v>244</v>
      </c>
      <c r="D91" s="37"/>
      <c r="E91" s="303">
        <f>E92</f>
        <v>1000</v>
      </c>
      <c r="F91" s="198"/>
      <c r="G91" s="195"/>
    </row>
    <row r="92" spans="1:7" ht="31.5">
      <c r="A92" s="31" t="s">
        <v>122</v>
      </c>
      <c r="B92" s="340" t="s">
        <v>418</v>
      </c>
      <c r="C92" s="38">
        <v>244</v>
      </c>
      <c r="D92" s="37" t="s">
        <v>116</v>
      </c>
      <c r="E92" s="303">
        <v>1000</v>
      </c>
      <c r="F92" s="198"/>
      <c r="G92" s="195"/>
    </row>
    <row r="93" spans="1:7" ht="31.5">
      <c r="A93" s="341" t="s">
        <v>137</v>
      </c>
      <c r="B93" s="340" t="s">
        <v>419</v>
      </c>
      <c r="C93" s="38">
        <v>244</v>
      </c>
      <c r="D93" s="37"/>
      <c r="E93" s="303">
        <f>E94</f>
        <v>45400</v>
      </c>
      <c r="F93" s="198"/>
      <c r="G93" s="195"/>
    </row>
    <row r="94" spans="1:7" ht="31.5">
      <c r="A94" s="31" t="s">
        <v>122</v>
      </c>
      <c r="B94" s="340" t="s">
        <v>419</v>
      </c>
      <c r="C94" s="38">
        <v>244</v>
      </c>
      <c r="D94" s="37" t="s">
        <v>116</v>
      </c>
      <c r="E94" s="303">
        <v>45400</v>
      </c>
      <c r="F94" s="198"/>
      <c r="G94" s="195"/>
    </row>
    <row r="95" spans="1:7" ht="47.45" customHeight="1">
      <c r="A95" s="34" t="s">
        <v>104</v>
      </c>
      <c r="B95" s="30"/>
      <c r="C95" s="36"/>
      <c r="D95" s="35"/>
      <c r="E95" s="304">
        <f>E96+E98+E100</f>
        <v>463000</v>
      </c>
      <c r="F95" s="197">
        <f t="shared" ref="F95:G96" si="1">F96</f>
        <v>350000</v>
      </c>
      <c r="G95" s="193">
        <f t="shared" si="1"/>
        <v>350000</v>
      </c>
    </row>
    <row r="96" spans="1:7" ht="70.150000000000006" customHeight="1">
      <c r="A96" s="34" t="s">
        <v>277</v>
      </c>
      <c r="B96" s="36">
        <v>4200100000</v>
      </c>
      <c r="C96" s="36">
        <v>244</v>
      </c>
      <c r="D96" s="35"/>
      <c r="E96" s="304">
        <f>E97</f>
        <v>166000</v>
      </c>
      <c r="F96" s="197">
        <f t="shared" si="1"/>
        <v>350000</v>
      </c>
      <c r="G96" s="193">
        <f t="shared" si="1"/>
        <v>350000</v>
      </c>
    </row>
    <row r="97" spans="1:7" ht="26.45" customHeight="1">
      <c r="A97" s="31" t="s">
        <v>104</v>
      </c>
      <c r="B97" s="38">
        <v>4200189999</v>
      </c>
      <c r="C97" s="38">
        <v>244</v>
      </c>
      <c r="D97" s="37" t="s">
        <v>105</v>
      </c>
      <c r="E97" s="303">
        <v>166000</v>
      </c>
      <c r="F97" s="198">
        <v>350000</v>
      </c>
      <c r="G97" s="195">
        <v>350000</v>
      </c>
    </row>
    <row r="98" spans="1:7" s="173" customFormat="1" ht="29.25" customHeight="1">
      <c r="A98" s="338" t="s">
        <v>420</v>
      </c>
      <c r="B98" s="36">
        <v>4300100000</v>
      </c>
      <c r="C98" s="36">
        <v>244</v>
      </c>
      <c r="D98" s="35"/>
      <c r="E98" s="304">
        <f>E99</f>
        <v>240000</v>
      </c>
      <c r="F98" s="197"/>
      <c r="G98" s="193"/>
    </row>
    <row r="99" spans="1:7" s="173" customFormat="1">
      <c r="A99" s="31" t="s">
        <v>104</v>
      </c>
      <c r="B99" s="38">
        <v>4300189999</v>
      </c>
      <c r="C99" s="38">
        <v>244</v>
      </c>
      <c r="D99" s="35" t="s">
        <v>105</v>
      </c>
      <c r="E99" s="303">
        <v>240000</v>
      </c>
      <c r="F99" s="197"/>
      <c r="G99" s="193"/>
    </row>
    <row r="100" spans="1:7" ht="47.25">
      <c r="A100" s="338" t="s">
        <v>421</v>
      </c>
      <c r="B100" s="36">
        <v>4400100000</v>
      </c>
      <c r="C100" s="36">
        <v>244</v>
      </c>
      <c r="D100" s="35"/>
      <c r="E100" s="304">
        <f>E101</f>
        <v>57000</v>
      </c>
      <c r="F100" s="197"/>
      <c r="G100" s="193"/>
    </row>
    <row r="101" spans="1:7">
      <c r="A101" s="31" t="s">
        <v>104</v>
      </c>
      <c r="B101" s="38">
        <v>4400189999</v>
      </c>
      <c r="C101" s="38">
        <v>244</v>
      </c>
      <c r="D101" s="37" t="s">
        <v>105</v>
      </c>
      <c r="E101" s="303">
        <v>57000</v>
      </c>
      <c r="F101" s="198"/>
      <c r="G101" s="195"/>
    </row>
    <row r="102" spans="1:7" s="173" customFormat="1">
      <c r="A102" s="34" t="s">
        <v>342</v>
      </c>
      <c r="B102" s="36"/>
      <c r="C102" s="36"/>
      <c r="D102" s="35"/>
      <c r="E102" s="304">
        <f>E103+E105</f>
        <v>7000</v>
      </c>
      <c r="F102" s="197">
        <f>F103</f>
        <v>1000</v>
      </c>
      <c r="G102" s="193">
        <f>G103</f>
        <v>1000</v>
      </c>
    </row>
    <row r="103" spans="1:7" s="173" customFormat="1" ht="47.25">
      <c r="A103" s="334" t="s">
        <v>422</v>
      </c>
      <c r="B103" s="36">
        <v>4500100000</v>
      </c>
      <c r="C103" s="36">
        <v>244</v>
      </c>
      <c r="D103" s="35"/>
      <c r="E103" s="303">
        <f>E104</f>
        <v>2000</v>
      </c>
      <c r="F103" s="197">
        <v>1000</v>
      </c>
      <c r="G103" s="193">
        <v>1000</v>
      </c>
    </row>
    <row r="104" spans="1:7">
      <c r="A104" s="34" t="s">
        <v>298</v>
      </c>
      <c r="B104" s="38">
        <v>4500189999</v>
      </c>
      <c r="C104" s="38">
        <v>244</v>
      </c>
      <c r="D104" s="37" t="s">
        <v>341</v>
      </c>
      <c r="E104" s="303">
        <v>2000</v>
      </c>
      <c r="F104" s="198"/>
      <c r="G104" s="195"/>
    </row>
    <row r="105" spans="1:7" ht="47.25">
      <c r="A105" s="334" t="s">
        <v>423</v>
      </c>
      <c r="B105" s="336" t="s">
        <v>424</v>
      </c>
      <c r="C105" s="36"/>
      <c r="D105" s="35"/>
      <c r="E105" s="304">
        <f>E106</f>
        <v>5000</v>
      </c>
      <c r="F105" s="197"/>
      <c r="G105" s="193"/>
    </row>
    <row r="106" spans="1:7" s="173" customFormat="1">
      <c r="A106" s="34" t="s">
        <v>298</v>
      </c>
      <c r="B106" s="337" t="s">
        <v>425</v>
      </c>
      <c r="C106" s="38">
        <v>244</v>
      </c>
      <c r="D106" s="37" t="s">
        <v>341</v>
      </c>
      <c r="E106" s="303">
        <v>5000</v>
      </c>
      <c r="F106" s="197" t="e">
        <f>#REF!</f>
        <v>#REF!</v>
      </c>
      <c r="G106" s="193" t="e">
        <f>#REF!</f>
        <v>#REF!</v>
      </c>
    </row>
    <row r="107" spans="1:7" s="116" customFormat="1">
      <c r="A107" s="112" t="s">
        <v>230</v>
      </c>
      <c r="B107" s="113">
        <v>7702200000</v>
      </c>
      <c r="C107" s="113"/>
      <c r="D107" s="114"/>
      <c r="E107" s="305">
        <f>E108</f>
        <v>100000</v>
      </c>
      <c r="F107" s="200">
        <f>F108</f>
        <v>45000</v>
      </c>
      <c r="G107" s="201">
        <f>G108</f>
        <v>45000</v>
      </c>
    </row>
    <row r="108" spans="1:7" ht="34.5" customHeight="1">
      <c r="A108" s="117" t="s">
        <v>229</v>
      </c>
      <c r="B108" s="118">
        <v>7702288060</v>
      </c>
      <c r="C108" s="118">
        <v>321</v>
      </c>
      <c r="D108" s="119"/>
      <c r="E108" s="306">
        <f>E109</f>
        <v>100000</v>
      </c>
      <c r="F108" s="202">
        <v>45000</v>
      </c>
      <c r="G108" s="203">
        <v>45000</v>
      </c>
    </row>
    <row r="109" spans="1:7">
      <c r="A109" s="117" t="s">
        <v>225</v>
      </c>
      <c r="B109" s="118">
        <v>7702288060</v>
      </c>
      <c r="C109" s="118">
        <v>321</v>
      </c>
      <c r="D109" s="119" t="s">
        <v>228</v>
      </c>
      <c r="E109" s="306">
        <v>100000</v>
      </c>
      <c r="F109" s="202">
        <v>45000</v>
      </c>
      <c r="G109" s="203">
        <v>45000</v>
      </c>
    </row>
    <row r="110" spans="1:7" ht="60">
      <c r="A110" s="143" t="s">
        <v>241</v>
      </c>
      <c r="B110" s="36" t="s">
        <v>270</v>
      </c>
      <c r="C110" s="36"/>
      <c r="D110" s="35"/>
      <c r="E110" s="304">
        <f>E111</f>
        <v>700</v>
      </c>
      <c r="F110" s="197">
        <f>F111</f>
        <v>600</v>
      </c>
      <c r="G110" s="193">
        <f>G111</f>
        <v>600</v>
      </c>
    </row>
    <row r="111" spans="1:7" ht="31.5">
      <c r="A111" s="31" t="s">
        <v>122</v>
      </c>
      <c r="B111" s="38" t="s">
        <v>270</v>
      </c>
      <c r="C111" s="38">
        <v>244</v>
      </c>
      <c r="D111" s="37"/>
      <c r="E111" s="303">
        <f>E112</f>
        <v>700</v>
      </c>
      <c r="F111" s="198">
        <v>600</v>
      </c>
      <c r="G111" s="195">
        <v>600</v>
      </c>
    </row>
    <row r="112" spans="1:7">
      <c r="A112" s="31" t="s">
        <v>232</v>
      </c>
      <c r="B112" s="38" t="s">
        <v>270</v>
      </c>
      <c r="C112" s="38">
        <v>244</v>
      </c>
      <c r="D112" s="37" t="s">
        <v>239</v>
      </c>
      <c r="E112" s="303">
        <v>700</v>
      </c>
      <c r="F112" s="198">
        <v>600</v>
      </c>
      <c r="G112" s="195">
        <v>600</v>
      </c>
    </row>
    <row r="113" spans="1:7">
      <c r="A113" s="34" t="s">
        <v>114</v>
      </c>
      <c r="B113" s="36"/>
      <c r="C113" s="36"/>
      <c r="D113" s="35"/>
      <c r="E113" s="323">
        <f>E12+E19+E25+E31+E48+E62+E77+E79+E95+E102+E107+E110+E47+E46+E84</f>
        <v>3122618.0199999996</v>
      </c>
      <c r="F113" s="197" t="e">
        <f>F12+F19+F25+F31+F48+F62+F77+F79+F85+F95+F100+F102+F105+F107+F110+F47+F46+#REF!+F98</f>
        <v>#REF!</v>
      </c>
      <c r="G113" s="197" t="e">
        <f>G12+G19+G25+G31+G48+G62+G77+G79+G85+G95+G100+G102+G105+G107+G110+G47+G46+#REF!+G98</f>
        <v>#REF!</v>
      </c>
    </row>
    <row r="114" spans="1:7">
      <c r="G114" s="136"/>
    </row>
    <row r="115" spans="1:7" ht="18.75">
      <c r="A115" s="1" t="s">
        <v>217</v>
      </c>
      <c r="E115" s="19" t="s">
        <v>218</v>
      </c>
      <c r="G115" s="1" t="s">
        <v>222</v>
      </c>
    </row>
  </sheetData>
  <mergeCells count="4">
    <mergeCell ref="A6:G6"/>
    <mergeCell ref="A7:G7"/>
    <mergeCell ref="A8:G8"/>
    <mergeCell ref="A4:E4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5" customWidth="1"/>
    <col min="2" max="2" width="14.7109375" style="105" customWidth="1"/>
    <col min="3" max="3" width="12.85546875" style="105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6" bestFit="1" customWidth="1"/>
    <col min="8" max="9" width="15.42578125" style="106" bestFit="1" customWidth="1"/>
    <col min="10" max="16384" width="9.140625" style="106"/>
  </cols>
  <sheetData>
    <row r="1" spans="1:9">
      <c r="D1" s="18" t="s">
        <v>158</v>
      </c>
    </row>
    <row r="2" spans="1:9">
      <c r="D2" s="18" t="s">
        <v>120</v>
      </c>
    </row>
    <row r="3" spans="1:9">
      <c r="D3" s="5" t="s">
        <v>219</v>
      </c>
    </row>
    <row r="4" spans="1:9">
      <c r="D4" s="18" t="s">
        <v>238</v>
      </c>
    </row>
    <row r="6" spans="1:9" ht="15.75" customHeight="1">
      <c r="A6" s="380" t="s">
        <v>117</v>
      </c>
      <c r="B6" s="380"/>
      <c r="C6" s="380"/>
      <c r="D6" s="380"/>
      <c r="E6" s="380"/>
      <c r="F6" s="380"/>
    </row>
    <row r="7" spans="1:9" ht="32.25" customHeight="1">
      <c r="A7" s="380" t="s">
        <v>164</v>
      </c>
      <c r="B7" s="380"/>
      <c r="C7" s="380"/>
      <c r="D7" s="380"/>
      <c r="E7" s="380"/>
      <c r="F7" s="380"/>
    </row>
    <row r="8" spans="1:9" ht="15.75" customHeight="1">
      <c r="A8" s="380" t="s">
        <v>268</v>
      </c>
      <c r="B8" s="380"/>
      <c r="C8" s="380"/>
      <c r="D8" s="380"/>
      <c r="E8" s="380"/>
      <c r="F8" s="380"/>
    </row>
    <row r="9" spans="1:9">
      <c r="A9" s="107"/>
    </row>
    <row r="10" spans="1:9">
      <c r="A10" s="108" t="s">
        <v>83</v>
      </c>
      <c r="B10" s="108" t="s">
        <v>83</v>
      </c>
      <c r="C10" s="108" t="s">
        <v>83</v>
      </c>
      <c r="D10" s="109" t="s">
        <v>83</v>
      </c>
      <c r="E10" s="108"/>
      <c r="F10" s="108" t="s">
        <v>151</v>
      </c>
    </row>
    <row r="11" spans="1:9">
      <c r="A11" s="382" t="s">
        <v>84</v>
      </c>
      <c r="B11" s="382" t="s">
        <v>118</v>
      </c>
      <c r="C11" s="382" t="s">
        <v>119</v>
      </c>
      <c r="D11" s="383" t="s">
        <v>85</v>
      </c>
      <c r="E11" s="382" t="s">
        <v>3</v>
      </c>
      <c r="F11" s="382"/>
    </row>
    <row r="12" spans="1:9">
      <c r="A12" s="382"/>
      <c r="B12" s="382"/>
      <c r="C12" s="382"/>
      <c r="D12" s="383"/>
      <c r="E12" s="159" t="s">
        <v>216</v>
      </c>
      <c r="F12" s="159" t="s">
        <v>243</v>
      </c>
    </row>
    <row r="13" spans="1:9" ht="63">
      <c r="A13" s="28" t="s">
        <v>152</v>
      </c>
      <c r="B13" s="121">
        <v>6035118</v>
      </c>
      <c r="C13" s="121"/>
      <c r="D13" s="122"/>
      <c r="E13" s="123">
        <f>E15+E17</f>
        <v>39700</v>
      </c>
      <c r="F13" s="123">
        <f>F15+F17</f>
        <v>39800</v>
      </c>
      <c r="G13" s="111"/>
      <c r="H13" s="124"/>
      <c r="I13" s="124"/>
    </row>
    <row r="14" spans="1:9" ht="31.5" customHeight="1">
      <c r="A14" s="45" t="s">
        <v>121</v>
      </c>
      <c r="B14" s="44">
        <v>6035118</v>
      </c>
      <c r="C14" s="44">
        <v>121</v>
      </c>
      <c r="D14" s="125"/>
      <c r="E14" s="126">
        <f>E15</f>
        <v>37000</v>
      </c>
      <c r="F14" s="126">
        <f>F15</f>
        <v>37000</v>
      </c>
      <c r="G14" s="111"/>
      <c r="H14" s="127"/>
      <c r="I14" s="127"/>
    </row>
    <row r="15" spans="1:9">
      <c r="A15" s="45" t="s">
        <v>154</v>
      </c>
      <c r="B15" s="44">
        <v>6035118</v>
      </c>
      <c r="C15" s="44">
        <v>121</v>
      </c>
      <c r="D15" s="125" t="s">
        <v>153</v>
      </c>
      <c r="E15" s="126">
        <v>37000</v>
      </c>
      <c r="F15" s="126">
        <v>37000</v>
      </c>
      <c r="G15" s="111"/>
      <c r="H15" s="124"/>
      <c r="I15" s="124"/>
    </row>
    <row r="16" spans="1:9" ht="47.25">
      <c r="A16" s="45" t="s">
        <v>122</v>
      </c>
      <c r="B16" s="44">
        <v>6035118</v>
      </c>
      <c r="C16" s="44">
        <v>244</v>
      </c>
      <c r="D16" s="125"/>
      <c r="E16" s="27">
        <v>2200</v>
      </c>
      <c r="F16" s="27">
        <f>F17</f>
        <v>2800</v>
      </c>
      <c r="G16" s="111"/>
      <c r="H16" s="124"/>
      <c r="I16" s="124"/>
    </row>
    <row r="17" spans="1:9">
      <c r="A17" s="45" t="s">
        <v>154</v>
      </c>
      <c r="B17" s="44">
        <v>6035118</v>
      </c>
      <c r="C17" s="44">
        <v>244</v>
      </c>
      <c r="D17" s="125" t="s">
        <v>153</v>
      </c>
      <c r="E17" s="27">
        <v>2700</v>
      </c>
      <c r="F17" s="27">
        <v>2800</v>
      </c>
      <c r="G17" s="111"/>
      <c r="H17" s="124"/>
      <c r="I17" s="124"/>
    </row>
    <row r="18" spans="1:9" ht="31.5">
      <c r="A18" s="71" t="s">
        <v>132</v>
      </c>
      <c r="B18" s="128">
        <v>7707001</v>
      </c>
      <c r="C18" s="128"/>
      <c r="D18" s="129"/>
      <c r="E18" s="123">
        <f>E19</f>
        <v>3000</v>
      </c>
      <c r="F18" s="123">
        <f>F19</f>
        <v>3000</v>
      </c>
      <c r="G18" s="111"/>
      <c r="H18" s="124"/>
      <c r="I18" s="124"/>
    </row>
    <row r="19" spans="1:9">
      <c r="A19" s="45" t="s">
        <v>133</v>
      </c>
      <c r="B19" s="46">
        <v>7707001</v>
      </c>
      <c r="C19" s="46">
        <v>870</v>
      </c>
      <c r="D19" s="130"/>
      <c r="E19" s="126">
        <f>E20</f>
        <v>3000</v>
      </c>
      <c r="F19" s="126">
        <f>F20</f>
        <v>3000</v>
      </c>
      <c r="G19" s="111"/>
      <c r="H19" s="124"/>
      <c r="I19" s="124"/>
    </row>
    <row r="20" spans="1:9">
      <c r="A20" s="45" t="s">
        <v>94</v>
      </c>
      <c r="B20" s="46">
        <v>7707001</v>
      </c>
      <c r="C20" s="46">
        <v>870</v>
      </c>
      <c r="D20" s="130" t="s">
        <v>95</v>
      </c>
      <c r="E20" s="126">
        <v>3000</v>
      </c>
      <c r="F20" s="126">
        <v>3000</v>
      </c>
      <c r="G20" s="111"/>
      <c r="H20" s="124"/>
      <c r="I20" s="124"/>
    </row>
    <row r="21" spans="1:9">
      <c r="A21" s="71" t="s">
        <v>123</v>
      </c>
      <c r="B21" s="128">
        <v>7707003</v>
      </c>
      <c r="C21" s="128"/>
      <c r="D21" s="129"/>
      <c r="E21" s="123">
        <f>E22+E24</f>
        <v>262000</v>
      </c>
      <c r="F21" s="123">
        <f>F22+F24</f>
        <v>263000</v>
      </c>
      <c r="G21" s="111"/>
      <c r="H21" s="127"/>
      <c r="I21" s="127"/>
    </row>
    <row r="22" spans="1:9" ht="34.5" customHeight="1">
      <c r="A22" s="45" t="s">
        <v>121</v>
      </c>
      <c r="B22" s="46">
        <v>7707003</v>
      </c>
      <c r="C22" s="46">
        <v>121</v>
      </c>
      <c r="D22" s="130"/>
      <c r="E22" s="126">
        <f>E23</f>
        <v>260000</v>
      </c>
      <c r="F22" s="126">
        <f>F23</f>
        <v>260000</v>
      </c>
      <c r="G22" s="111"/>
      <c r="H22" s="124"/>
      <c r="I22" s="124"/>
    </row>
    <row r="23" spans="1:9" ht="47.25">
      <c r="A23" s="45" t="s">
        <v>124</v>
      </c>
      <c r="B23" s="46">
        <v>7707003</v>
      </c>
      <c r="C23" s="46">
        <v>121</v>
      </c>
      <c r="D23" s="130" t="s">
        <v>89</v>
      </c>
      <c r="E23" s="126">
        <v>260000</v>
      </c>
      <c r="F23" s="126">
        <v>260000</v>
      </c>
      <c r="G23" s="111"/>
      <c r="H23" s="124"/>
      <c r="I23" s="124"/>
    </row>
    <row r="24" spans="1:9" ht="63">
      <c r="A24" s="45" t="s">
        <v>90</v>
      </c>
      <c r="B24" s="46">
        <v>7707003</v>
      </c>
      <c r="C24" s="46">
        <v>122</v>
      </c>
      <c r="D24" s="130" t="s">
        <v>89</v>
      </c>
      <c r="E24" s="126">
        <v>2000</v>
      </c>
      <c r="F24" s="126">
        <v>3000</v>
      </c>
      <c r="G24" s="111"/>
      <c r="H24" s="124"/>
      <c r="I24" s="124"/>
    </row>
    <row r="25" spans="1:9">
      <c r="A25" s="71" t="s">
        <v>125</v>
      </c>
      <c r="B25" s="128">
        <v>7707004</v>
      </c>
      <c r="C25" s="128"/>
      <c r="D25" s="129"/>
      <c r="E25" s="123">
        <f>E26+E29+E31+E33+E36</f>
        <v>1599100</v>
      </c>
      <c r="F25" s="123">
        <f>F26+F29+F31+F33+F36</f>
        <v>1646000</v>
      </c>
      <c r="G25" s="111"/>
      <c r="H25" s="111"/>
      <c r="I25" s="111"/>
    </row>
    <row r="26" spans="1:9" ht="57.75" customHeight="1">
      <c r="A26" s="45" t="s">
        <v>121</v>
      </c>
      <c r="B26" s="46">
        <v>7707004</v>
      </c>
      <c r="C26" s="46">
        <v>121</v>
      </c>
      <c r="D26" s="130"/>
      <c r="E26" s="126">
        <f>E27+E28</f>
        <v>1380000</v>
      </c>
      <c r="F26" s="126">
        <f>F27+F28</f>
        <v>1380000</v>
      </c>
      <c r="G26" s="111"/>
      <c r="H26" s="127"/>
      <c r="I26" s="127"/>
    </row>
    <row r="27" spans="1:9" ht="63">
      <c r="A27" s="45" t="s">
        <v>90</v>
      </c>
      <c r="B27" s="46">
        <v>7707004</v>
      </c>
      <c r="C27" s="46">
        <v>121</v>
      </c>
      <c r="D27" s="130" t="s">
        <v>91</v>
      </c>
      <c r="E27" s="126">
        <v>1380000</v>
      </c>
      <c r="F27" s="126">
        <v>1380000</v>
      </c>
    </row>
    <row r="28" spans="1:9">
      <c r="A28" s="43" t="s">
        <v>100</v>
      </c>
      <c r="B28" s="46">
        <v>7707004</v>
      </c>
      <c r="C28" s="46">
        <v>121</v>
      </c>
      <c r="D28" s="130" t="s">
        <v>101</v>
      </c>
      <c r="E28" s="126"/>
      <c r="F28" s="126"/>
    </row>
    <row r="29" spans="1:9" ht="35.25" customHeight="1">
      <c r="A29" s="45" t="s">
        <v>126</v>
      </c>
      <c r="B29" s="46">
        <v>7707004</v>
      </c>
      <c r="C29" s="46">
        <v>122</v>
      </c>
      <c r="D29" s="130"/>
      <c r="E29" s="126">
        <f>E30</f>
        <v>2000</v>
      </c>
      <c r="F29" s="126">
        <f>F30</f>
        <v>3000</v>
      </c>
    </row>
    <row r="30" spans="1:9" ht="63">
      <c r="A30" s="45" t="s">
        <v>90</v>
      </c>
      <c r="B30" s="46">
        <v>7707004</v>
      </c>
      <c r="C30" s="46">
        <v>122</v>
      </c>
      <c r="D30" s="130" t="s">
        <v>91</v>
      </c>
      <c r="E30" s="126">
        <v>2000</v>
      </c>
      <c r="F30" s="126">
        <v>3000</v>
      </c>
    </row>
    <row r="31" spans="1:9" ht="31.5">
      <c r="A31" s="45" t="s">
        <v>127</v>
      </c>
      <c r="B31" s="46">
        <v>7707004</v>
      </c>
      <c r="C31" s="46">
        <v>242</v>
      </c>
      <c r="D31" s="130"/>
      <c r="E31" s="126">
        <f>E32</f>
        <v>67800</v>
      </c>
      <c r="F31" s="126">
        <f>F32</f>
        <v>111700</v>
      </c>
    </row>
    <row r="32" spans="1:9" ht="63">
      <c r="A32" s="45" t="s">
        <v>90</v>
      </c>
      <c r="B32" s="46">
        <v>7707004</v>
      </c>
      <c r="C32" s="46">
        <v>242</v>
      </c>
      <c r="D32" s="130" t="s">
        <v>91</v>
      </c>
      <c r="E32" s="126">
        <v>67800</v>
      </c>
      <c r="F32" s="126">
        <v>111700</v>
      </c>
    </row>
    <row r="33" spans="1:6" ht="47.25">
      <c r="A33" s="45" t="s">
        <v>122</v>
      </c>
      <c r="B33" s="46">
        <v>7707004</v>
      </c>
      <c r="C33" s="46">
        <v>244</v>
      </c>
      <c r="D33" s="130"/>
      <c r="E33" s="126">
        <f>E34+E35</f>
        <v>147300</v>
      </c>
      <c r="F33" s="126">
        <f>F34+F35</f>
        <v>149300</v>
      </c>
    </row>
    <row r="34" spans="1:6" ht="63">
      <c r="A34" s="45" t="s">
        <v>90</v>
      </c>
      <c r="B34" s="46">
        <v>7707004</v>
      </c>
      <c r="C34" s="46">
        <v>244</v>
      </c>
      <c r="D34" s="130" t="s">
        <v>91</v>
      </c>
      <c r="E34" s="126">
        <v>137300</v>
      </c>
      <c r="F34" s="126">
        <v>139300</v>
      </c>
    </row>
    <row r="35" spans="1:6" ht="47.25">
      <c r="A35" s="45" t="s">
        <v>122</v>
      </c>
      <c r="B35" s="46">
        <v>7707004</v>
      </c>
      <c r="C35" s="46">
        <v>244</v>
      </c>
      <c r="D35" s="130" t="s">
        <v>99</v>
      </c>
      <c r="E35" s="126">
        <v>10000</v>
      </c>
      <c r="F35" s="126">
        <v>10000</v>
      </c>
    </row>
    <row r="36" spans="1:6">
      <c r="A36" s="45" t="s">
        <v>129</v>
      </c>
      <c r="B36" s="46">
        <v>7707004</v>
      </c>
      <c r="C36" s="46">
        <v>852</v>
      </c>
      <c r="D36" s="130"/>
      <c r="E36" s="126">
        <f>E37</f>
        <v>2000</v>
      </c>
      <c r="F36" s="126">
        <f>F37</f>
        <v>2000</v>
      </c>
    </row>
    <row r="37" spans="1:6" ht="63">
      <c r="A37" s="45" t="s">
        <v>90</v>
      </c>
      <c r="B37" s="46">
        <v>7707004</v>
      </c>
      <c r="C37" s="46">
        <v>852</v>
      </c>
      <c r="D37" s="130" t="s">
        <v>91</v>
      </c>
      <c r="E37" s="126">
        <v>2000</v>
      </c>
      <c r="F37" s="126">
        <v>2000</v>
      </c>
    </row>
    <row r="38" spans="1:6" ht="31.5">
      <c r="A38" s="71" t="s">
        <v>128</v>
      </c>
      <c r="B38" s="128">
        <v>7707013</v>
      </c>
      <c r="C38" s="128"/>
      <c r="D38" s="129"/>
      <c r="E38" s="123">
        <f>E39</f>
        <v>9000</v>
      </c>
      <c r="F38" s="123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30"/>
      <c r="E39" s="126">
        <f>E40</f>
        <v>9000</v>
      </c>
      <c r="F39" s="126">
        <f>F40</f>
        <v>9000</v>
      </c>
    </row>
    <row r="40" spans="1:6" ht="47.25">
      <c r="A40" s="45" t="s">
        <v>92</v>
      </c>
      <c r="B40" s="46">
        <v>7707013</v>
      </c>
      <c r="C40" s="46">
        <v>540</v>
      </c>
      <c r="D40" s="130" t="s">
        <v>93</v>
      </c>
      <c r="E40" s="126">
        <v>9000</v>
      </c>
      <c r="F40" s="126">
        <v>9000</v>
      </c>
    </row>
    <row r="41" spans="1:6" ht="47.25">
      <c r="A41" s="34" t="s">
        <v>210</v>
      </c>
      <c r="B41" s="36">
        <v>7707801</v>
      </c>
      <c r="C41" s="128"/>
      <c r="D41" s="129"/>
      <c r="E41" s="123">
        <f>E42+E44+E46+E48</f>
        <v>208000</v>
      </c>
      <c r="F41" s="123">
        <f>F42+F44+F46+F48</f>
        <v>208000</v>
      </c>
    </row>
    <row r="42" spans="1:6" ht="31.5">
      <c r="A42" s="45" t="s">
        <v>130</v>
      </c>
      <c r="B42" s="38">
        <v>7707801</v>
      </c>
      <c r="C42" s="46">
        <v>111</v>
      </c>
      <c r="D42" s="130"/>
      <c r="E42" s="126">
        <f>E43</f>
        <v>195000</v>
      </c>
      <c r="F42" s="126">
        <f>F43</f>
        <v>195000</v>
      </c>
    </row>
    <row r="43" spans="1:6">
      <c r="A43" s="45" t="s">
        <v>112</v>
      </c>
      <c r="B43" s="38">
        <v>7707801</v>
      </c>
      <c r="C43" s="46">
        <v>111</v>
      </c>
      <c r="D43" s="130" t="s">
        <v>113</v>
      </c>
      <c r="E43" s="126">
        <v>195000</v>
      </c>
      <c r="F43" s="126">
        <v>195000</v>
      </c>
    </row>
    <row r="44" spans="1:6">
      <c r="A44" s="31" t="s">
        <v>112</v>
      </c>
      <c r="B44" s="38">
        <v>7707801</v>
      </c>
      <c r="C44" s="38">
        <v>122</v>
      </c>
      <c r="D44" s="37" t="s">
        <v>113</v>
      </c>
      <c r="E44" s="40">
        <v>1000</v>
      </c>
      <c r="F44" s="144">
        <v>1000</v>
      </c>
    </row>
    <row r="45" spans="1:6">
      <c r="A45" s="45" t="s">
        <v>112</v>
      </c>
      <c r="B45" s="38">
        <v>7707801</v>
      </c>
      <c r="C45" s="46">
        <v>242</v>
      </c>
      <c r="D45" s="130" t="s">
        <v>113</v>
      </c>
      <c r="E45" s="126"/>
      <c r="F45" s="126"/>
    </row>
    <row r="46" spans="1:6" ht="47.25">
      <c r="A46" s="45" t="s">
        <v>122</v>
      </c>
      <c r="B46" s="38">
        <v>7707801</v>
      </c>
      <c r="C46" s="46">
        <v>244</v>
      </c>
      <c r="D46" s="130"/>
      <c r="E46" s="126">
        <f>E47</f>
        <v>12000</v>
      </c>
      <c r="F46" s="126">
        <f>F47</f>
        <v>12000</v>
      </c>
    </row>
    <row r="47" spans="1:6">
      <c r="A47" s="45" t="s">
        <v>112</v>
      </c>
      <c r="B47" s="38">
        <v>7707801</v>
      </c>
      <c r="C47" s="46">
        <v>244</v>
      </c>
      <c r="D47" s="130" t="s">
        <v>113</v>
      </c>
      <c r="E47" s="126">
        <v>12000</v>
      </c>
      <c r="F47" s="126">
        <v>12000</v>
      </c>
    </row>
    <row r="48" spans="1:6">
      <c r="A48" s="45" t="s">
        <v>129</v>
      </c>
      <c r="B48" s="38">
        <v>7707801</v>
      </c>
      <c r="C48" s="46">
        <v>852</v>
      </c>
      <c r="D48" s="130"/>
      <c r="E48" s="126">
        <f>E49</f>
        <v>0</v>
      </c>
      <c r="F48" s="126">
        <f>F49</f>
        <v>0</v>
      </c>
    </row>
    <row r="49" spans="1:6">
      <c r="A49" s="45" t="s">
        <v>112</v>
      </c>
      <c r="B49" s="38">
        <v>7707801</v>
      </c>
      <c r="C49" s="46">
        <v>852</v>
      </c>
      <c r="D49" s="130" t="s">
        <v>113</v>
      </c>
      <c r="E49" s="126"/>
      <c r="F49" s="126"/>
    </row>
    <row r="50" spans="1:6" ht="47.25">
      <c r="A50" s="34" t="s">
        <v>208</v>
      </c>
      <c r="B50" s="36">
        <v>7707802</v>
      </c>
      <c r="C50" s="46"/>
      <c r="D50" s="130"/>
      <c r="E50" s="123">
        <f>E51+E54</f>
        <v>132000</v>
      </c>
      <c r="F50" s="123">
        <f>F51+F54</f>
        <v>132000</v>
      </c>
    </row>
    <row r="51" spans="1:6" ht="31.5">
      <c r="A51" s="31" t="s">
        <v>130</v>
      </c>
      <c r="B51" s="36">
        <v>7707802</v>
      </c>
      <c r="C51" s="46">
        <v>111</v>
      </c>
      <c r="D51" s="130"/>
      <c r="E51" s="126">
        <f>E52</f>
        <v>130000</v>
      </c>
      <c r="F51" s="126">
        <f>F52</f>
        <v>130000</v>
      </c>
    </row>
    <row r="52" spans="1:6">
      <c r="A52" s="31" t="s">
        <v>209</v>
      </c>
      <c r="B52" s="36">
        <v>7707802</v>
      </c>
      <c r="C52" s="46">
        <v>111</v>
      </c>
      <c r="D52" s="130" t="s">
        <v>113</v>
      </c>
      <c r="E52" s="126">
        <v>130000</v>
      </c>
      <c r="F52" s="126">
        <v>130000</v>
      </c>
    </row>
    <row r="53" spans="1:6" ht="47.25">
      <c r="A53" s="31" t="s">
        <v>122</v>
      </c>
      <c r="B53" s="36">
        <v>7707802</v>
      </c>
      <c r="C53" s="46">
        <v>244</v>
      </c>
      <c r="D53" s="130"/>
      <c r="E53" s="126">
        <f>E54</f>
        <v>2000</v>
      </c>
      <c r="F53" s="126">
        <f>F54</f>
        <v>2000</v>
      </c>
    </row>
    <row r="54" spans="1:6">
      <c r="A54" s="31" t="s">
        <v>209</v>
      </c>
      <c r="B54" s="36">
        <v>7707802</v>
      </c>
      <c r="C54" s="46">
        <v>244</v>
      </c>
      <c r="D54" s="130" t="s">
        <v>113</v>
      </c>
      <c r="E54" s="126">
        <v>2000</v>
      </c>
      <c r="F54" s="126">
        <v>2000</v>
      </c>
    </row>
    <row r="55" spans="1:6" ht="47.25">
      <c r="A55" s="71" t="s">
        <v>134</v>
      </c>
      <c r="B55" s="128">
        <v>7707032</v>
      </c>
      <c r="C55" s="128"/>
      <c r="D55" s="129"/>
      <c r="E55" s="123">
        <f>E56</f>
        <v>21000</v>
      </c>
      <c r="F55" s="123">
        <f>F56</f>
        <v>48000</v>
      </c>
    </row>
    <row r="56" spans="1:6" ht="47.25">
      <c r="A56" s="45" t="s">
        <v>122</v>
      </c>
      <c r="B56" s="46">
        <v>7707032</v>
      </c>
      <c r="C56" s="46">
        <v>244</v>
      </c>
      <c r="D56" s="130"/>
      <c r="E56" s="126">
        <f>E57</f>
        <v>21000</v>
      </c>
      <c r="F56" s="126">
        <f>F57</f>
        <v>48000</v>
      </c>
    </row>
    <row r="57" spans="1:6" ht="47.25">
      <c r="A57" s="45" t="s">
        <v>98</v>
      </c>
      <c r="B57" s="46">
        <v>7707032</v>
      </c>
      <c r="C57" s="46">
        <v>244</v>
      </c>
      <c r="D57" s="130" t="s">
        <v>101</v>
      </c>
      <c r="E57" s="126">
        <v>21000</v>
      </c>
      <c r="F57" s="126">
        <v>48000</v>
      </c>
    </row>
    <row r="58" spans="1:6" ht="47.25">
      <c r="A58" s="34" t="s">
        <v>134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122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98</v>
      </c>
      <c r="B60" s="38">
        <v>7707033</v>
      </c>
      <c r="C60" s="38">
        <v>244</v>
      </c>
      <c r="D60" s="37" t="s">
        <v>99</v>
      </c>
      <c r="E60" s="40">
        <v>10800</v>
      </c>
      <c r="F60" s="40">
        <v>10800</v>
      </c>
    </row>
    <row r="61" spans="1:6" ht="31.5">
      <c r="A61" s="71" t="s">
        <v>135</v>
      </c>
      <c r="B61" s="128">
        <v>7707501</v>
      </c>
      <c r="C61" s="128"/>
      <c r="D61" s="129"/>
      <c r="E61" s="123">
        <f>E62</f>
        <v>5000</v>
      </c>
      <c r="F61" s="123">
        <f>F62</f>
        <v>5000</v>
      </c>
    </row>
    <row r="62" spans="1:6" ht="47.25">
      <c r="A62" s="45" t="s">
        <v>122</v>
      </c>
      <c r="B62" s="46">
        <v>7707501</v>
      </c>
      <c r="C62" s="46">
        <v>244</v>
      </c>
      <c r="D62" s="130"/>
      <c r="E62" s="126">
        <f>E63</f>
        <v>5000</v>
      </c>
      <c r="F62" s="126">
        <f>F63</f>
        <v>5000</v>
      </c>
    </row>
    <row r="63" spans="1:6">
      <c r="A63" s="45" t="s">
        <v>115</v>
      </c>
      <c r="B63" s="46">
        <v>7707501</v>
      </c>
      <c r="C63" s="46">
        <v>244</v>
      </c>
      <c r="D63" s="130" t="s">
        <v>116</v>
      </c>
      <c r="E63" s="126">
        <v>5000</v>
      </c>
      <c r="F63" s="126">
        <v>5000</v>
      </c>
    </row>
    <row r="64" spans="1:6" ht="31.5">
      <c r="A64" s="131" t="s">
        <v>140</v>
      </c>
      <c r="B64" s="121">
        <v>7707502</v>
      </c>
      <c r="C64" s="128"/>
      <c r="D64" s="129"/>
      <c r="E64" s="123">
        <f>E65+E67</f>
        <v>160800</v>
      </c>
      <c r="F64" s="123">
        <f>F65+F67</f>
        <v>170000</v>
      </c>
    </row>
    <row r="65" spans="1:6" ht="47.25">
      <c r="A65" s="45" t="s">
        <v>122</v>
      </c>
      <c r="B65" s="46">
        <v>7707502</v>
      </c>
      <c r="C65" s="46">
        <v>244</v>
      </c>
      <c r="D65" s="130"/>
      <c r="E65" s="126">
        <f>E66</f>
        <v>150800</v>
      </c>
      <c r="F65" s="126">
        <f>F66</f>
        <v>125000</v>
      </c>
    </row>
    <row r="66" spans="1:6">
      <c r="A66" s="45" t="s">
        <v>104</v>
      </c>
      <c r="B66" s="46">
        <v>7707502</v>
      </c>
      <c r="C66" s="46">
        <v>244</v>
      </c>
      <c r="D66" s="130" t="s">
        <v>105</v>
      </c>
      <c r="E66" s="126">
        <v>150800</v>
      </c>
      <c r="F66" s="126">
        <v>125000</v>
      </c>
    </row>
    <row r="67" spans="1:6" ht="47.25">
      <c r="A67" s="31" t="s">
        <v>122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115</v>
      </c>
      <c r="B68" s="38">
        <v>7707502</v>
      </c>
      <c r="C68" s="38">
        <v>244</v>
      </c>
      <c r="D68" s="37" t="s">
        <v>116</v>
      </c>
      <c r="E68" s="40">
        <v>10000</v>
      </c>
      <c r="F68" s="40">
        <v>45000</v>
      </c>
    </row>
    <row r="69" spans="1:6" ht="31.5">
      <c r="A69" s="110" t="s">
        <v>226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122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115</v>
      </c>
      <c r="B71" s="38">
        <v>7707503</v>
      </c>
      <c r="C71" s="38">
        <v>244</v>
      </c>
      <c r="D71" s="37" t="s">
        <v>116</v>
      </c>
      <c r="E71" s="40">
        <v>1000</v>
      </c>
      <c r="F71" s="40">
        <v>2000</v>
      </c>
    </row>
    <row r="72" spans="1:6" ht="31.5">
      <c r="A72" s="110" t="s">
        <v>227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122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115</v>
      </c>
      <c r="B74" s="38">
        <v>7707504</v>
      </c>
      <c r="C74" s="38">
        <v>244</v>
      </c>
      <c r="D74" s="37" t="s">
        <v>116</v>
      </c>
      <c r="E74" s="40">
        <v>1000</v>
      </c>
      <c r="F74" s="40">
        <v>2000</v>
      </c>
    </row>
    <row r="75" spans="1:6" ht="31.5">
      <c r="A75" s="34" t="s">
        <v>137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122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115</v>
      </c>
      <c r="B77" s="38">
        <v>7707505</v>
      </c>
      <c r="C77" s="38">
        <v>244</v>
      </c>
      <c r="D77" s="37" t="s">
        <v>116</v>
      </c>
      <c r="E77" s="40">
        <v>28000</v>
      </c>
      <c r="F77" s="40">
        <v>44000</v>
      </c>
    </row>
    <row r="78" spans="1:6" s="116" customFormat="1" ht="31.5">
      <c r="A78" s="112" t="s">
        <v>230</v>
      </c>
      <c r="B78" s="113">
        <v>7708022</v>
      </c>
      <c r="C78" s="113"/>
      <c r="D78" s="114"/>
      <c r="E78" s="115">
        <f>E79</f>
        <v>30000</v>
      </c>
      <c r="F78" s="115">
        <f>F79</f>
        <v>30000</v>
      </c>
    </row>
    <row r="79" spans="1:6" ht="34.5" customHeight="1">
      <c r="A79" s="117" t="s">
        <v>229</v>
      </c>
      <c r="B79" s="118">
        <v>7708022</v>
      </c>
      <c r="C79" s="118">
        <v>321</v>
      </c>
      <c r="D79" s="119"/>
      <c r="E79" s="120">
        <f>E80</f>
        <v>30000</v>
      </c>
      <c r="F79" s="120">
        <f>F80</f>
        <v>30000</v>
      </c>
    </row>
    <row r="80" spans="1:6">
      <c r="A80" s="117" t="s">
        <v>225</v>
      </c>
      <c r="B80" s="118">
        <v>7708022</v>
      </c>
      <c r="C80" s="118">
        <v>321</v>
      </c>
      <c r="D80" s="119" t="s">
        <v>228</v>
      </c>
      <c r="E80" s="120">
        <v>30000</v>
      </c>
      <c r="F80" s="120">
        <v>30000</v>
      </c>
    </row>
    <row r="81" spans="1:6" ht="31.5">
      <c r="A81" s="34" t="s">
        <v>233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236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237</v>
      </c>
      <c r="B83" s="38">
        <v>7709006</v>
      </c>
      <c r="C83" s="38">
        <v>880</v>
      </c>
      <c r="D83" s="37" t="s">
        <v>234</v>
      </c>
      <c r="E83" s="40">
        <v>95000</v>
      </c>
      <c r="F83" s="40">
        <v>0</v>
      </c>
    </row>
    <row r="84" spans="1:6" ht="72">
      <c r="A84" s="143" t="s">
        <v>241</v>
      </c>
      <c r="B84" s="36" t="s">
        <v>240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122</v>
      </c>
      <c r="B85" s="38" t="s">
        <v>240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232</v>
      </c>
      <c r="B86" s="38" t="s">
        <v>240</v>
      </c>
      <c r="C86" s="38">
        <v>244</v>
      </c>
      <c r="D86" s="37" t="s">
        <v>239</v>
      </c>
      <c r="E86" s="40">
        <v>700</v>
      </c>
      <c r="F86" s="40">
        <v>700</v>
      </c>
    </row>
    <row r="87" spans="1:6">
      <c r="A87" s="71" t="s">
        <v>114</v>
      </c>
      <c r="B87" s="128"/>
      <c r="C87" s="128"/>
      <c r="D87" s="129"/>
      <c r="E87" s="123">
        <f>E13+E18+E21+E25+E38+E41+E50+E55+E58+E61+E64+E69+E72+E75+E78+E81+E84</f>
        <v>2606100</v>
      </c>
      <c r="F87" s="123">
        <f>F13+F18+F21+F25+F38+F41+F50+F55+F58+F61+F64+F69+F72+F75+F78+F84</f>
        <v>2613300</v>
      </c>
    </row>
    <row r="88" spans="1:6">
      <c r="E88" s="132"/>
      <c r="F88" s="133"/>
    </row>
    <row r="89" spans="1:6" ht="18.75">
      <c r="A89" s="1" t="s">
        <v>217</v>
      </c>
      <c r="E89" s="1"/>
      <c r="F89" s="2" t="s">
        <v>222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C13" sqref="C13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  <col min="4" max="4" width="23" style="52" customWidth="1"/>
    <col min="5" max="5" width="23.42578125" style="52" customWidth="1"/>
  </cols>
  <sheetData>
    <row r="1" spans="1:6">
      <c r="C1" s="51" t="s">
        <v>456</v>
      </c>
      <c r="D1" s="267"/>
    </row>
    <row r="2" spans="1:6">
      <c r="C2" s="51" t="s">
        <v>443</v>
      </c>
    </row>
    <row r="3" spans="1:6">
      <c r="C3" s="51" t="s">
        <v>346</v>
      </c>
      <c r="E3" s="51"/>
    </row>
    <row r="4" spans="1:6">
      <c r="C4" s="51"/>
      <c r="D4" s="259" t="s">
        <v>380</v>
      </c>
    </row>
    <row r="6" spans="1:6" ht="47.25" customHeight="1">
      <c r="A6" s="386" t="s">
        <v>391</v>
      </c>
      <c r="B6" s="386"/>
      <c r="C6" s="386"/>
      <c r="D6" s="386"/>
      <c r="E6" s="386"/>
    </row>
    <row r="7" spans="1:6" ht="15.75" customHeight="1">
      <c r="A7" s="386"/>
      <c r="B7" s="386"/>
      <c r="C7" s="386"/>
      <c r="D7" s="386"/>
      <c r="E7" s="386"/>
    </row>
    <row r="8" spans="1:6" ht="15.75" customHeight="1">
      <c r="A8" s="387"/>
      <c r="B8" s="387"/>
      <c r="C8" s="387"/>
      <c r="D8" s="387"/>
      <c r="E8" s="387"/>
    </row>
    <row r="9" spans="1:6" s="63" customFormat="1" ht="35.25" customHeight="1">
      <c r="A9" s="385" t="s">
        <v>165</v>
      </c>
      <c r="B9" s="385" t="s">
        <v>166</v>
      </c>
      <c r="C9" s="384" t="s">
        <v>167</v>
      </c>
      <c r="D9" s="384"/>
      <c r="E9" s="384"/>
    </row>
    <row r="10" spans="1:6" s="63" customFormat="1" ht="35.25" customHeight="1">
      <c r="A10" s="385"/>
      <c r="B10" s="385"/>
      <c r="C10" s="308" t="s">
        <v>278</v>
      </c>
      <c r="D10" s="308" t="s">
        <v>300</v>
      </c>
      <c r="E10" s="308" t="s">
        <v>364</v>
      </c>
    </row>
    <row r="11" spans="1:6" ht="37.5">
      <c r="A11" s="62" t="s">
        <v>168</v>
      </c>
      <c r="B11" s="58" t="s">
        <v>169</v>
      </c>
      <c r="C11" s="309">
        <f>C23</f>
        <v>0</v>
      </c>
      <c r="D11" s="309">
        <f>D23</f>
        <v>0</v>
      </c>
      <c r="E11" s="309">
        <f>E23</f>
        <v>0</v>
      </c>
    </row>
    <row r="12" spans="1:6" ht="37.5">
      <c r="A12" s="62" t="s">
        <v>170</v>
      </c>
      <c r="B12" s="58" t="s">
        <v>171</v>
      </c>
      <c r="C12" s="309"/>
      <c r="D12" s="309"/>
      <c r="E12" s="309"/>
    </row>
    <row r="13" spans="1:6" ht="37.5">
      <c r="A13" s="53" t="s">
        <v>173</v>
      </c>
      <c r="B13" s="58" t="s">
        <v>174</v>
      </c>
      <c r="C13" s="309"/>
      <c r="D13" s="309"/>
      <c r="E13" s="309"/>
    </row>
    <row r="14" spans="1:6" ht="56.25">
      <c r="A14" s="53" t="s">
        <v>175</v>
      </c>
      <c r="B14" s="58" t="s">
        <v>176</v>
      </c>
      <c r="C14" s="309"/>
      <c r="D14" s="309"/>
      <c r="E14" s="309"/>
    </row>
    <row r="15" spans="1:6" ht="56.25">
      <c r="A15" s="53" t="s">
        <v>177</v>
      </c>
      <c r="B15" s="58" t="s">
        <v>178</v>
      </c>
      <c r="C15" s="309"/>
      <c r="D15" s="309"/>
      <c r="E15" s="309"/>
    </row>
    <row r="16" spans="1:6" ht="56.25">
      <c r="A16" s="53" t="s">
        <v>179</v>
      </c>
      <c r="B16" s="58" t="s">
        <v>180</v>
      </c>
      <c r="C16" s="309"/>
      <c r="D16" s="309"/>
      <c r="E16" s="309"/>
      <c r="F16" s="64"/>
    </row>
    <row r="17" spans="1:5" ht="56.25">
      <c r="A17" s="54" t="s">
        <v>172</v>
      </c>
      <c r="B17" s="58" t="s">
        <v>204</v>
      </c>
      <c r="C17" s="310"/>
      <c r="D17" s="310"/>
      <c r="E17" s="310"/>
    </row>
    <row r="18" spans="1:5" ht="56.25">
      <c r="A18" s="53" t="s">
        <v>181</v>
      </c>
      <c r="B18" s="58" t="s">
        <v>182</v>
      </c>
      <c r="C18" s="309"/>
      <c r="D18" s="309"/>
      <c r="E18" s="309"/>
    </row>
    <row r="19" spans="1:5" ht="56.25">
      <c r="A19" s="53" t="s">
        <v>183</v>
      </c>
      <c r="B19" s="58" t="s">
        <v>184</v>
      </c>
      <c r="C19" s="309"/>
      <c r="D19" s="309"/>
      <c r="E19" s="309"/>
    </row>
    <row r="20" spans="1:5" ht="75">
      <c r="A20" s="53" t="s">
        <v>79</v>
      </c>
      <c r="B20" s="58" t="s">
        <v>185</v>
      </c>
      <c r="C20" s="309"/>
      <c r="D20" s="309"/>
      <c r="E20" s="309"/>
    </row>
    <row r="21" spans="1:5" ht="75">
      <c r="A21" s="53" t="s">
        <v>186</v>
      </c>
      <c r="B21" s="58" t="s">
        <v>187</v>
      </c>
      <c r="C21" s="309"/>
      <c r="D21" s="309"/>
      <c r="E21" s="309"/>
    </row>
    <row r="22" spans="1:5" ht="75">
      <c r="A22" s="55" t="s">
        <v>188</v>
      </c>
      <c r="B22" s="58" t="s">
        <v>189</v>
      </c>
      <c r="C22" s="309"/>
      <c r="D22" s="309"/>
      <c r="E22" s="309"/>
    </row>
    <row r="23" spans="1:5" ht="37.5">
      <c r="A23" s="56" t="s">
        <v>190</v>
      </c>
      <c r="B23" s="57" t="s">
        <v>191</v>
      </c>
      <c r="C23" s="309">
        <v>0</v>
      </c>
      <c r="D23" s="309">
        <v>0</v>
      </c>
      <c r="E23" s="309">
        <v>0</v>
      </c>
    </row>
    <row r="24" spans="1:5">
      <c r="A24" s="55" t="s">
        <v>192</v>
      </c>
      <c r="B24" s="58" t="s">
        <v>193</v>
      </c>
      <c r="C24" s="309">
        <f t="shared" ref="C24:E26" si="0">C25</f>
        <v>-3122618.02</v>
      </c>
      <c r="D24" s="309">
        <f t="shared" si="0"/>
        <v>-2946564.7</v>
      </c>
      <c r="E24" s="309">
        <f t="shared" si="0"/>
        <v>-2394646.71</v>
      </c>
    </row>
    <row r="25" spans="1:5" ht="37.5">
      <c r="A25" s="55" t="s">
        <v>194</v>
      </c>
      <c r="B25" s="58" t="s">
        <v>195</v>
      </c>
      <c r="C25" s="309">
        <f t="shared" si="0"/>
        <v>-3122618.02</v>
      </c>
      <c r="D25" s="309">
        <f t="shared" si="0"/>
        <v>-2946564.7</v>
      </c>
      <c r="E25" s="309">
        <f t="shared" si="0"/>
        <v>-2394646.71</v>
      </c>
    </row>
    <row r="26" spans="1:5" ht="37.5">
      <c r="A26" s="55" t="s">
        <v>196</v>
      </c>
      <c r="B26" s="58" t="s">
        <v>197</v>
      </c>
      <c r="C26" s="309">
        <f t="shared" si="0"/>
        <v>-3122618.02</v>
      </c>
      <c r="D26" s="309">
        <f t="shared" si="0"/>
        <v>-2946564.7</v>
      </c>
      <c r="E26" s="309">
        <f t="shared" si="0"/>
        <v>-2394646.71</v>
      </c>
    </row>
    <row r="27" spans="1:5" ht="37.5">
      <c r="A27" s="55" t="s">
        <v>80</v>
      </c>
      <c r="B27" s="58" t="s">
        <v>198</v>
      </c>
      <c r="C27" s="309">
        <v>-3122618.02</v>
      </c>
      <c r="D27" s="309">
        <v>-2946564.7</v>
      </c>
      <c r="E27" s="309">
        <v>-2394646.71</v>
      </c>
    </row>
    <row r="28" spans="1:5">
      <c r="A28" s="55" t="s">
        <v>199</v>
      </c>
      <c r="B28" s="58" t="s">
        <v>200</v>
      </c>
      <c r="C28" s="309">
        <f t="shared" ref="C28:E30" si="1">C29</f>
        <v>3122618.02</v>
      </c>
      <c r="D28" s="309">
        <f t="shared" si="1"/>
        <v>2946564.7</v>
      </c>
      <c r="E28" s="309">
        <f t="shared" si="1"/>
        <v>2526564.7000000002</v>
      </c>
    </row>
    <row r="29" spans="1:5" ht="37.5">
      <c r="A29" s="55" t="s">
        <v>201</v>
      </c>
      <c r="B29" s="58" t="s">
        <v>202</v>
      </c>
      <c r="C29" s="309">
        <f t="shared" si="1"/>
        <v>3122618.02</v>
      </c>
      <c r="D29" s="309">
        <f t="shared" si="1"/>
        <v>2946564.7</v>
      </c>
      <c r="E29" s="309">
        <f t="shared" si="1"/>
        <v>2526564.7000000002</v>
      </c>
    </row>
    <row r="30" spans="1:5" ht="37.5">
      <c r="A30" s="55" t="s">
        <v>81</v>
      </c>
      <c r="B30" s="58" t="s">
        <v>203</v>
      </c>
      <c r="C30" s="309">
        <f t="shared" si="1"/>
        <v>3122618.02</v>
      </c>
      <c r="D30" s="309">
        <f t="shared" si="1"/>
        <v>2946564.7</v>
      </c>
      <c r="E30" s="309">
        <f t="shared" si="1"/>
        <v>2526564.7000000002</v>
      </c>
    </row>
    <row r="31" spans="1:5" ht="37.5">
      <c r="A31" s="55" t="s">
        <v>81</v>
      </c>
      <c r="B31" s="58" t="s">
        <v>203</v>
      </c>
      <c r="C31" s="309">
        <v>3122618.02</v>
      </c>
      <c r="D31" s="309">
        <v>2946564.7</v>
      </c>
      <c r="E31" s="309">
        <v>2526564.7000000002</v>
      </c>
    </row>
    <row r="32" spans="1:5">
      <c r="A32" s="59"/>
      <c r="B32" s="60"/>
      <c r="C32" s="311"/>
      <c r="D32" s="312"/>
      <c r="E32" s="312"/>
    </row>
    <row r="33" spans="1:5" ht="78.75" customHeight="1">
      <c r="A33" s="1" t="s">
        <v>217</v>
      </c>
      <c r="B33" s="61"/>
      <c r="D33" s="3"/>
      <c r="E33" s="3" t="s">
        <v>218</v>
      </c>
    </row>
  </sheetData>
  <mergeCells count="4">
    <mergeCell ref="C9:E9"/>
    <mergeCell ref="A9:A10"/>
    <mergeCell ref="B9:B10"/>
    <mergeCell ref="A6:E8"/>
  </mergeCells>
  <phoneticPr fontId="13" type="noConversion"/>
  <pageMargins left="0.7" right="0.7" top="0.75" bottom="0.75" header="0.3" footer="0.3"/>
  <pageSetup paperSize="9" scale="5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"/>
  <sheetViews>
    <sheetView workbookViewId="0">
      <selection activeCell="G17" sqref="G17"/>
    </sheetView>
  </sheetViews>
  <sheetFormatPr defaultRowHeight="18.75"/>
  <cols>
    <col min="1" max="1" width="26.28515625" style="50" customWidth="1"/>
    <col min="2" max="2" width="16.28515625" style="3" customWidth="1"/>
    <col min="3" max="3" width="14.28515625" style="3" customWidth="1"/>
    <col min="4" max="4" width="12.28515625" style="3" customWidth="1"/>
    <col min="5" max="5" width="14.140625" customWidth="1"/>
    <col min="6" max="6" width="11.42578125" customWidth="1"/>
    <col min="7" max="7" width="13.85546875" customWidth="1"/>
    <col min="8" max="8" width="11.140625" customWidth="1"/>
    <col min="9" max="9" width="12.42578125" customWidth="1"/>
    <col min="10" max="10" width="11.140625" customWidth="1"/>
    <col min="11" max="11" width="10.42578125" customWidth="1"/>
    <col min="12" max="12" width="10.85546875" customWidth="1"/>
    <col min="13" max="13" width="11.42578125" customWidth="1"/>
  </cols>
  <sheetData>
    <row r="1" spans="1:28">
      <c r="F1" s="268"/>
      <c r="G1" s="268"/>
      <c r="H1" s="269" t="s">
        <v>459</v>
      </c>
      <c r="I1" s="270"/>
      <c r="J1" s="270"/>
      <c r="K1" s="271"/>
    </row>
    <row r="2" spans="1:28">
      <c r="F2" s="268"/>
      <c r="G2" s="268"/>
      <c r="H2" s="269" t="s">
        <v>444</v>
      </c>
      <c r="I2" s="270"/>
      <c r="J2" s="268"/>
      <c r="K2" s="268"/>
    </row>
    <row r="3" spans="1:28">
      <c r="F3" s="271" t="s">
        <v>354</v>
      </c>
      <c r="G3" s="268"/>
      <c r="H3" s="269"/>
      <c r="I3" s="270"/>
      <c r="J3" s="270"/>
      <c r="K3" s="268"/>
    </row>
    <row r="4" spans="1:28">
      <c r="F4" s="268"/>
      <c r="G4" s="268"/>
      <c r="H4" s="272" t="s">
        <v>393</v>
      </c>
      <c r="I4" s="270"/>
      <c r="J4" s="270"/>
      <c r="K4" s="268"/>
    </row>
    <row r="5" spans="1:28" ht="18.75" customHeight="1">
      <c r="A5" s="388" t="s">
        <v>392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</row>
    <row r="6" spans="1:28" ht="47.25" customHeight="1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</row>
    <row r="7" spans="1:28" ht="15.75" customHeight="1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</row>
    <row r="8" spans="1:28" ht="15.75" customHeight="1">
      <c r="A8" s="389"/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</row>
    <row r="9" spans="1:28" s="63" customFormat="1" ht="103.5" customHeight="1">
      <c r="A9" s="187"/>
      <c r="B9" s="233" t="s">
        <v>324</v>
      </c>
      <c r="C9" s="233" t="s">
        <v>318</v>
      </c>
      <c r="D9" s="233" t="s">
        <v>319</v>
      </c>
      <c r="E9" s="233" t="s">
        <v>320</v>
      </c>
      <c r="F9" s="233" t="s">
        <v>396</v>
      </c>
      <c r="G9" s="233" t="s">
        <v>318</v>
      </c>
      <c r="H9" s="233" t="s">
        <v>319</v>
      </c>
      <c r="I9" s="233" t="s">
        <v>325</v>
      </c>
      <c r="J9" s="233" t="s">
        <v>395</v>
      </c>
      <c r="K9" s="233" t="s">
        <v>318</v>
      </c>
      <c r="L9" s="233" t="s">
        <v>319</v>
      </c>
      <c r="M9" s="233" t="s">
        <v>394</v>
      </c>
    </row>
    <row r="10" spans="1:28">
      <c r="A10" s="234" t="s">
        <v>321</v>
      </c>
      <c r="B10" s="235">
        <v>0</v>
      </c>
      <c r="C10" s="235">
        <v>0</v>
      </c>
      <c r="D10" s="235">
        <v>0</v>
      </c>
      <c r="E10" s="235">
        <v>0</v>
      </c>
      <c r="F10" s="235">
        <v>0</v>
      </c>
      <c r="G10" s="235">
        <v>0</v>
      </c>
      <c r="H10" s="235">
        <v>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</row>
    <row r="11" spans="1:28">
      <c r="A11" s="236" t="s">
        <v>322</v>
      </c>
      <c r="B11" s="235"/>
      <c r="C11" s="235"/>
      <c r="D11" s="235"/>
      <c r="E11" s="235"/>
      <c r="F11" s="237"/>
      <c r="G11" s="237"/>
      <c r="H11" s="237"/>
      <c r="I11" s="237"/>
      <c r="J11" s="237"/>
      <c r="K11" s="237"/>
      <c r="L11" s="237"/>
      <c r="M11" s="237"/>
    </row>
    <row r="12" spans="1:28" ht="38.25">
      <c r="A12" s="238" t="s">
        <v>170</v>
      </c>
      <c r="B12" s="235">
        <v>0</v>
      </c>
      <c r="C12" s="235">
        <v>0</v>
      </c>
      <c r="D12" s="235">
        <v>0</v>
      </c>
      <c r="E12" s="235">
        <v>0</v>
      </c>
      <c r="F12" s="235">
        <v>0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</row>
    <row r="13" spans="1:28" ht="51">
      <c r="A13" s="239" t="s">
        <v>172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</row>
    <row r="14" spans="1:28">
      <c r="A14" s="59"/>
      <c r="B14" s="240"/>
    </row>
    <row r="15" spans="1:28" ht="78.75" customHeight="1">
      <c r="A15" s="1" t="s">
        <v>217</v>
      </c>
      <c r="C15" s="241"/>
      <c r="K15" s="3" t="s">
        <v>218</v>
      </c>
    </row>
    <row r="16" spans="1:28">
      <c r="AB16" t="s">
        <v>323</v>
      </c>
    </row>
  </sheetData>
  <mergeCells count="1">
    <mergeCell ref="A5:M8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01"/>
  <sheetViews>
    <sheetView topLeftCell="A73" zoomScale="75" zoomScaleNormal="75" workbookViewId="0">
      <selection activeCell="F15" sqref="F15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4.28515625" style="19" customWidth="1"/>
    <col min="6" max="6" width="23.28515625" style="19" customWidth="1"/>
    <col min="7" max="7" width="0.140625" style="19" customWidth="1"/>
    <col min="8" max="8" width="19.7109375" style="15" hidden="1" customWidth="1"/>
  </cols>
  <sheetData>
    <row r="1" spans="1:8">
      <c r="D1" s="18" t="s">
        <v>455</v>
      </c>
    </row>
    <row r="2" spans="1:8">
      <c r="D2" s="18" t="s">
        <v>445</v>
      </c>
    </row>
    <row r="3" spans="1:8">
      <c r="D3" s="5" t="s">
        <v>352</v>
      </c>
    </row>
    <row r="4" spans="1:8">
      <c r="A4" s="330" t="s">
        <v>434</v>
      </c>
      <c r="D4" s="18"/>
      <c r="G4" s="266"/>
    </row>
    <row r="5" spans="1:8">
      <c r="D5" s="18"/>
      <c r="E5" s="18"/>
      <c r="F5" s="18"/>
      <c r="G5" s="18"/>
    </row>
    <row r="6" spans="1:8">
      <c r="A6" s="372"/>
      <c r="B6" s="372"/>
      <c r="C6" s="373"/>
      <c r="D6" s="373"/>
      <c r="E6" s="373"/>
      <c r="F6" s="373"/>
      <c r="G6" s="373"/>
      <c r="H6" s="373"/>
    </row>
    <row r="7" spans="1:8" ht="87.75" customHeight="1">
      <c r="A7" s="372" t="s">
        <v>460</v>
      </c>
      <c r="B7" s="372"/>
      <c r="C7" s="372"/>
      <c r="D7" s="372"/>
      <c r="E7" s="372"/>
      <c r="F7" s="372"/>
      <c r="G7" s="372"/>
      <c r="H7" s="372"/>
    </row>
    <row r="8" spans="1:8">
      <c r="A8" s="8" t="s">
        <v>83</v>
      </c>
      <c r="B8" s="8" t="s">
        <v>83</v>
      </c>
      <c r="C8" s="8" t="s">
        <v>83</v>
      </c>
      <c r="D8" s="20" t="s">
        <v>83</v>
      </c>
      <c r="E8" s="20" t="s">
        <v>83</v>
      </c>
      <c r="F8" s="20"/>
      <c r="G8" s="20"/>
      <c r="H8" s="8"/>
    </row>
    <row r="9" spans="1:8" ht="78.75">
      <c r="A9" s="390" t="s">
        <v>84</v>
      </c>
      <c r="B9" s="392" t="s">
        <v>160</v>
      </c>
      <c r="C9" s="392" t="s">
        <v>85</v>
      </c>
      <c r="D9" s="394" t="s">
        <v>118</v>
      </c>
      <c r="E9" s="394" t="s">
        <v>119</v>
      </c>
      <c r="F9" s="331" t="s">
        <v>3</v>
      </c>
      <c r="G9" s="204" t="s">
        <v>3</v>
      </c>
      <c r="H9" s="205" t="s">
        <v>3</v>
      </c>
    </row>
    <row r="10" spans="1:8">
      <c r="A10" s="391"/>
      <c r="B10" s="393"/>
      <c r="C10" s="393"/>
      <c r="D10" s="395"/>
      <c r="E10" s="395"/>
      <c r="F10" s="278">
        <v>2019</v>
      </c>
      <c r="G10" s="206">
        <v>2019</v>
      </c>
      <c r="H10" s="205">
        <v>2020</v>
      </c>
    </row>
    <row r="11" spans="1:8" ht="47.25">
      <c r="A11" s="28" t="s">
        <v>223</v>
      </c>
      <c r="B11" s="29" t="s">
        <v>235</v>
      </c>
      <c r="C11" s="29"/>
      <c r="D11" s="30"/>
      <c r="E11" s="30"/>
      <c r="F11" s="304"/>
      <c r="G11" s="192"/>
      <c r="H11" s="207"/>
    </row>
    <row r="12" spans="1:8">
      <c r="A12" s="9" t="s">
        <v>86</v>
      </c>
      <c r="B12" s="29" t="s">
        <v>235</v>
      </c>
      <c r="C12" s="29" t="s">
        <v>87</v>
      </c>
      <c r="D12" s="30"/>
      <c r="E12" s="30"/>
      <c r="F12" s="304">
        <f>F13+F18+F27+F31+F34</f>
        <v>2113921.5599999996</v>
      </c>
      <c r="G12" s="192">
        <f>G13+G18+G27+G31+G34</f>
        <v>1670640</v>
      </c>
      <c r="H12" s="208">
        <f>H13+H18+H27+H31+H34</f>
        <v>1609030</v>
      </c>
    </row>
    <row r="13" spans="1:8" ht="47.25">
      <c r="A13" s="9" t="s">
        <v>88</v>
      </c>
      <c r="B13" s="29" t="s">
        <v>235</v>
      </c>
      <c r="C13" s="29" t="s">
        <v>89</v>
      </c>
      <c r="D13" s="30"/>
      <c r="E13" s="30"/>
      <c r="F13" s="304">
        <f>F14</f>
        <v>420542.80999999994</v>
      </c>
      <c r="G13" s="192">
        <f>G14</f>
        <v>358140</v>
      </c>
      <c r="H13" s="208">
        <f>H14</f>
        <v>295330</v>
      </c>
    </row>
    <row r="14" spans="1:8">
      <c r="A14" s="34" t="s">
        <v>123</v>
      </c>
      <c r="B14" s="29" t="s">
        <v>235</v>
      </c>
      <c r="C14" s="29" t="s">
        <v>89</v>
      </c>
      <c r="D14" s="30">
        <v>7700300000</v>
      </c>
      <c r="E14" s="30"/>
      <c r="F14" s="313">
        <f>F15+F17+F16</f>
        <v>420542.80999999994</v>
      </c>
      <c r="G14" s="209">
        <f>G15+G17+G16</f>
        <v>358140</v>
      </c>
      <c r="H14" s="209">
        <f>H15+H17+H16</f>
        <v>295330</v>
      </c>
    </row>
    <row r="15" spans="1:8" ht="45.6" customHeight="1">
      <c r="A15" s="12" t="s">
        <v>121</v>
      </c>
      <c r="B15" s="32" t="s">
        <v>235</v>
      </c>
      <c r="C15" s="32" t="s">
        <v>89</v>
      </c>
      <c r="D15" s="33">
        <v>7700380110</v>
      </c>
      <c r="E15" s="33">
        <v>121</v>
      </c>
      <c r="F15" s="303">
        <v>316870.96999999997</v>
      </c>
      <c r="G15" s="194">
        <v>301640</v>
      </c>
      <c r="H15" s="210">
        <v>240830</v>
      </c>
    </row>
    <row r="16" spans="1:8" ht="79.150000000000006" customHeight="1">
      <c r="A16" s="49" t="s">
        <v>289</v>
      </c>
      <c r="B16" s="32" t="s">
        <v>235</v>
      </c>
      <c r="C16" s="32" t="s">
        <v>89</v>
      </c>
      <c r="D16" s="33">
        <v>7700380110</v>
      </c>
      <c r="E16" s="33">
        <v>129</v>
      </c>
      <c r="F16" s="303">
        <v>91671.84</v>
      </c>
      <c r="G16" s="194">
        <v>54500</v>
      </c>
      <c r="H16" s="210">
        <v>52500</v>
      </c>
    </row>
    <row r="17" spans="1:8" ht="47.25">
      <c r="A17" s="12" t="s">
        <v>126</v>
      </c>
      <c r="B17" s="32" t="s">
        <v>235</v>
      </c>
      <c r="C17" s="37" t="s">
        <v>89</v>
      </c>
      <c r="D17" s="38">
        <v>7700380190</v>
      </c>
      <c r="E17" s="38">
        <v>122</v>
      </c>
      <c r="F17" s="303">
        <v>12000</v>
      </c>
      <c r="G17" s="198">
        <v>2000</v>
      </c>
      <c r="H17" s="211">
        <v>2000</v>
      </c>
    </row>
    <row r="18" spans="1:8">
      <c r="A18" s="34" t="s">
        <v>125</v>
      </c>
      <c r="B18" s="29" t="s">
        <v>235</v>
      </c>
      <c r="C18" s="35" t="s">
        <v>91</v>
      </c>
      <c r="D18" s="36">
        <v>7700400000</v>
      </c>
      <c r="E18" s="36"/>
      <c r="F18" s="304">
        <f>F19+F21+F22+F23+F25+F26+F20+F24</f>
        <v>1142315.51</v>
      </c>
      <c r="G18" s="197">
        <f>G19+G21+G22+G23+G25+G26+G20</f>
        <v>1218200</v>
      </c>
      <c r="H18" s="208">
        <f>H19+H21+H22+H23+H25+H26+H20</f>
        <v>1219400</v>
      </c>
    </row>
    <row r="19" spans="1:8" ht="47.25">
      <c r="A19" s="31" t="s">
        <v>121</v>
      </c>
      <c r="B19" s="32" t="s">
        <v>235</v>
      </c>
      <c r="C19" s="37" t="s">
        <v>91</v>
      </c>
      <c r="D19" s="38">
        <v>7700480110</v>
      </c>
      <c r="E19" s="38">
        <v>121</v>
      </c>
      <c r="F19" s="303">
        <v>765849.08</v>
      </c>
      <c r="G19" s="198">
        <v>813100</v>
      </c>
      <c r="H19" s="211">
        <v>814100</v>
      </c>
    </row>
    <row r="20" spans="1:8" ht="64.150000000000006" customHeight="1">
      <c r="A20" s="31" t="s">
        <v>289</v>
      </c>
      <c r="B20" s="32" t="s">
        <v>235</v>
      </c>
      <c r="C20" s="37" t="s">
        <v>91</v>
      </c>
      <c r="D20" s="38">
        <v>7700480110</v>
      </c>
      <c r="E20" s="38">
        <v>129</v>
      </c>
      <c r="F20" s="303">
        <v>228266.43</v>
      </c>
      <c r="G20" s="198">
        <v>264700</v>
      </c>
      <c r="H20" s="211">
        <v>265700</v>
      </c>
    </row>
    <row r="21" spans="1:8" ht="47.25">
      <c r="A21" s="12" t="s">
        <v>126</v>
      </c>
      <c r="B21" s="32" t="s">
        <v>235</v>
      </c>
      <c r="C21" s="37" t="s">
        <v>91</v>
      </c>
      <c r="D21" s="38">
        <v>7700480190</v>
      </c>
      <c r="E21" s="38">
        <v>122</v>
      </c>
      <c r="F21" s="303">
        <v>6000</v>
      </c>
      <c r="G21" s="198">
        <v>3000</v>
      </c>
      <c r="H21" s="211">
        <v>3000</v>
      </c>
    </row>
    <row r="22" spans="1:8" ht="31.5" hidden="1">
      <c r="A22" s="31" t="s">
        <v>127</v>
      </c>
      <c r="B22" s="32" t="s">
        <v>235</v>
      </c>
      <c r="C22" s="37" t="s">
        <v>91</v>
      </c>
      <c r="D22" s="38">
        <v>770048019</v>
      </c>
      <c r="E22" s="33">
        <v>242</v>
      </c>
      <c r="F22" s="303"/>
      <c r="G22" s="194"/>
      <c r="H22" s="210"/>
    </row>
    <row r="23" spans="1:8" ht="47.25">
      <c r="A23" s="39" t="s">
        <v>122</v>
      </c>
      <c r="B23" s="32" t="s">
        <v>235</v>
      </c>
      <c r="C23" s="37" t="s">
        <v>91</v>
      </c>
      <c r="D23" s="38">
        <v>7700480190</v>
      </c>
      <c r="E23" s="33">
        <v>244</v>
      </c>
      <c r="F23" s="303">
        <v>132200</v>
      </c>
      <c r="G23" s="194">
        <v>135400</v>
      </c>
      <c r="H23" s="210">
        <v>134600</v>
      </c>
    </row>
    <row r="24" spans="1:8" ht="31.5">
      <c r="A24" s="335" t="s">
        <v>399</v>
      </c>
      <c r="B24" s="32" t="s">
        <v>235</v>
      </c>
      <c r="C24" s="37" t="s">
        <v>91</v>
      </c>
      <c r="D24" s="38">
        <v>7700489999</v>
      </c>
      <c r="E24" s="38">
        <v>851</v>
      </c>
      <c r="F24" s="303">
        <v>3000</v>
      </c>
      <c r="G24" s="198">
        <v>1000</v>
      </c>
      <c r="H24" s="211">
        <v>1000</v>
      </c>
    </row>
    <row r="25" spans="1:8">
      <c r="A25" s="31" t="s">
        <v>129</v>
      </c>
      <c r="B25" s="32" t="s">
        <v>235</v>
      </c>
      <c r="C25" s="37" t="s">
        <v>91</v>
      </c>
      <c r="D25" s="38">
        <v>7700489999</v>
      </c>
      <c r="E25" s="38">
        <v>852</v>
      </c>
      <c r="F25" s="303">
        <v>6000</v>
      </c>
      <c r="G25" s="198">
        <v>1000</v>
      </c>
      <c r="H25" s="211">
        <v>1000</v>
      </c>
    </row>
    <row r="26" spans="1:8" s="151" customFormat="1" ht="24.6" customHeight="1">
      <c r="A26" s="146" t="s">
        <v>291</v>
      </c>
      <c r="B26" s="147" t="s">
        <v>235</v>
      </c>
      <c r="C26" s="147" t="s">
        <v>91</v>
      </c>
      <c r="D26" s="38">
        <v>7700489999</v>
      </c>
      <c r="E26" s="149">
        <v>853</v>
      </c>
      <c r="F26" s="303">
        <v>1000</v>
      </c>
      <c r="G26" s="198">
        <v>1000</v>
      </c>
      <c r="H26" s="211">
        <v>1000</v>
      </c>
    </row>
    <row r="27" spans="1:8" ht="34.5" customHeight="1">
      <c r="A27" s="9" t="s">
        <v>92</v>
      </c>
      <c r="B27" s="29" t="s">
        <v>235</v>
      </c>
      <c r="C27" s="35" t="s">
        <v>93</v>
      </c>
      <c r="D27" s="36"/>
      <c r="E27" s="36"/>
      <c r="F27" s="304">
        <f>F28</f>
        <v>547363.24</v>
      </c>
      <c r="G27" s="197">
        <f t="shared" ref="G27:H28" si="0">G28</f>
        <v>90700</v>
      </c>
      <c r="H27" s="208">
        <f t="shared" si="0"/>
        <v>90700</v>
      </c>
    </row>
    <row r="28" spans="1:8" ht="31.5">
      <c r="A28" s="31" t="s">
        <v>128</v>
      </c>
      <c r="B28" s="32" t="s">
        <v>235</v>
      </c>
      <c r="C28" s="37" t="s">
        <v>93</v>
      </c>
      <c r="D28" s="38">
        <v>7701300000</v>
      </c>
      <c r="E28" s="38"/>
      <c r="F28" s="303">
        <f>F29</f>
        <v>547363.24</v>
      </c>
      <c r="G28" s="198">
        <f t="shared" si="0"/>
        <v>90700</v>
      </c>
      <c r="H28" s="211">
        <f t="shared" si="0"/>
        <v>90700</v>
      </c>
    </row>
    <row r="29" spans="1:8">
      <c r="A29" s="31" t="s">
        <v>23</v>
      </c>
      <c r="B29" s="32" t="s">
        <v>235</v>
      </c>
      <c r="C29" s="37" t="s">
        <v>93</v>
      </c>
      <c r="D29" s="38">
        <v>7701389999</v>
      </c>
      <c r="E29" s="38">
        <v>540</v>
      </c>
      <c r="F29" s="303">
        <v>547363.24</v>
      </c>
      <c r="G29" s="198">
        <v>90700</v>
      </c>
      <c r="H29" s="211">
        <v>90700</v>
      </c>
    </row>
    <row r="30" spans="1:8" ht="31.5" hidden="1">
      <c r="A30" s="31" t="s">
        <v>233</v>
      </c>
      <c r="B30" s="32" t="s">
        <v>235</v>
      </c>
      <c r="C30" s="37" t="s">
        <v>234</v>
      </c>
      <c r="D30" s="38">
        <v>9020189999</v>
      </c>
      <c r="E30" s="38">
        <v>880</v>
      </c>
      <c r="F30" s="303">
        <v>0</v>
      </c>
      <c r="G30" s="198">
        <v>0</v>
      </c>
      <c r="H30" s="211">
        <v>0</v>
      </c>
    </row>
    <row r="31" spans="1:8">
      <c r="A31" s="9" t="s">
        <v>94</v>
      </c>
      <c r="B31" s="29" t="s">
        <v>235</v>
      </c>
      <c r="C31" s="35" t="s">
        <v>95</v>
      </c>
      <c r="D31" s="36"/>
      <c r="E31" s="36"/>
      <c r="F31" s="304">
        <f t="shared" ref="F31:H32" si="1">F32</f>
        <v>3000</v>
      </c>
      <c r="G31" s="197">
        <f t="shared" si="1"/>
        <v>3000</v>
      </c>
      <c r="H31" s="208">
        <f t="shared" si="1"/>
        <v>3000</v>
      </c>
    </row>
    <row r="32" spans="1:8" ht="31.5">
      <c r="A32" s="31" t="s">
        <v>132</v>
      </c>
      <c r="B32" s="32" t="s">
        <v>235</v>
      </c>
      <c r="C32" s="37" t="s">
        <v>95</v>
      </c>
      <c r="D32" s="38">
        <v>7700100000</v>
      </c>
      <c r="E32" s="38"/>
      <c r="F32" s="303">
        <f t="shared" si="1"/>
        <v>3000</v>
      </c>
      <c r="G32" s="198">
        <f t="shared" si="1"/>
        <v>3000</v>
      </c>
      <c r="H32" s="211">
        <f t="shared" si="1"/>
        <v>3000</v>
      </c>
    </row>
    <row r="33" spans="1:8">
      <c r="A33" s="31" t="s">
        <v>133</v>
      </c>
      <c r="B33" s="32" t="s">
        <v>235</v>
      </c>
      <c r="C33" s="37" t="s">
        <v>95</v>
      </c>
      <c r="D33" s="38">
        <v>7700189120</v>
      </c>
      <c r="E33" s="38">
        <v>870</v>
      </c>
      <c r="F33" s="303">
        <v>3000</v>
      </c>
      <c r="G33" s="198">
        <v>3000</v>
      </c>
      <c r="H33" s="211">
        <v>3000</v>
      </c>
    </row>
    <row r="34" spans="1:8" ht="109.5" customHeight="1">
      <c r="A34" s="175" t="s">
        <v>241</v>
      </c>
      <c r="B34" s="29" t="s">
        <v>235</v>
      </c>
      <c r="C34" s="35" t="s">
        <v>239</v>
      </c>
      <c r="D34" s="36"/>
      <c r="E34" s="36"/>
      <c r="F34" s="304">
        <f>F35</f>
        <v>700</v>
      </c>
      <c r="G34" s="197">
        <f>G35</f>
        <v>600</v>
      </c>
      <c r="H34" s="208">
        <f>H35</f>
        <v>600</v>
      </c>
    </row>
    <row r="35" spans="1:8" ht="47.25">
      <c r="A35" s="146" t="s">
        <v>122</v>
      </c>
      <c r="B35" s="32" t="s">
        <v>235</v>
      </c>
      <c r="C35" s="37" t="s">
        <v>239</v>
      </c>
      <c r="D35" s="38" t="s">
        <v>270</v>
      </c>
      <c r="E35" s="38"/>
      <c r="F35" s="303">
        <f>F36</f>
        <v>700</v>
      </c>
      <c r="G35" s="198">
        <v>600</v>
      </c>
      <c r="H35" s="211">
        <v>600</v>
      </c>
    </row>
    <row r="36" spans="1:8">
      <c r="A36" s="31" t="s">
        <v>242</v>
      </c>
      <c r="B36" s="32" t="s">
        <v>235</v>
      </c>
      <c r="C36" s="37" t="s">
        <v>239</v>
      </c>
      <c r="D36" s="38" t="s">
        <v>274</v>
      </c>
      <c r="E36" s="38">
        <v>244</v>
      </c>
      <c r="F36" s="303">
        <v>700</v>
      </c>
      <c r="G36" s="198">
        <v>600</v>
      </c>
      <c r="H36" s="211">
        <v>600</v>
      </c>
    </row>
    <row r="37" spans="1:8">
      <c r="A37" s="9" t="s">
        <v>155</v>
      </c>
      <c r="B37" s="21" t="s">
        <v>235</v>
      </c>
      <c r="C37" s="35" t="s">
        <v>156</v>
      </c>
      <c r="D37" s="36"/>
      <c r="E37" s="36"/>
      <c r="F37" s="304">
        <f>F38</f>
        <v>57200</v>
      </c>
      <c r="G37" s="197">
        <f>G38</f>
        <v>35100</v>
      </c>
      <c r="H37" s="208">
        <f>H38</f>
        <v>35100</v>
      </c>
    </row>
    <row r="38" spans="1:8">
      <c r="A38" s="31" t="s">
        <v>154</v>
      </c>
      <c r="B38" s="37" t="s">
        <v>235</v>
      </c>
      <c r="C38" s="37" t="s">
        <v>153</v>
      </c>
      <c r="D38" s="38"/>
      <c r="E38" s="38"/>
      <c r="F38" s="303">
        <f>F39</f>
        <v>57200</v>
      </c>
      <c r="G38" s="198">
        <v>35100</v>
      </c>
      <c r="H38" s="211">
        <v>35100</v>
      </c>
    </row>
    <row r="39" spans="1:8" ht="63">
      <c r="A39" s="22" t="s">
        <v>152</v>
      </c>
      <c r="B39" s="37" t="s">
        <v>235</v>
      </c>
      <c r="C39" s="37" t="s">
        <v>153</v>
      </c>
      <c r="D39" s="38">
        <v>7030251180</v>
      </c>
      <c r="E39" s="38"/>
      <c r="F39" s="303">
        <f>F42+F41+F40</f>
        <v>57200</v>
      </c>
      <c r="G39" s="198">
        <v>35100</v>
      </c>
      <c r="H39" s="211">
        <v>35100</v>
      </c>
    </row>
    <row r="40" spans="1:8" ht="58.15" customHeight="1">
      <c r="A40" s="31" t="s">
        <v>121</v>
      </c>
      <c r="B40" s="37" t="s">
        <v>235</v>
      </c>
      <c r="C40" s="37" t="s">
        <v>153</v>
      </c>
      <c r="D40" s="38">
        <v>7030251180</v>
      </c>
      <c r="E40" s="38">
        <v>121</v>
      </c>
      <c r="F40" s="303">
        <v>44000</v>
      </c>
      <c r="G40" s="198">
        <v>25400</v>
      </c>
      <c r="H40" s="211">
        <v>25400</v>
      </c>
    </row>
    <row r="41" spans="1:8" ht="72.599999999999994" customHeight="1">
      <c r="A41" s="31" t="s">
        <v>289</v>
      </c>
      <c r="B41" s="37" t="s">
        <v>235</v>
      </c>
      <c r="C41" s="37" t="s">
        <v>153</v>
      </c>
      <c r="D41" s="38">
        <v>7030251180</v>
      </c>
      <c r="E41" s="38">
        <v>129</v>
      </c>
      <c r="F41" s="303">
        <v>13000</v>
      </c>
      <c r="G41" s="198">
        <v>7700</v>
      </c>
      <c r="H41" s="211">
        <v>7700</v>
      </c>
    </row>
    <row r="42" spans="1:8" ht="47.25">
      <c r="A42" s="39" t="s">
        <v>122</v>
      </c>
      <c r="B42" s="37" t="s">
        <v>235</v>
      </c>
      <c r="C42" s="37" t="s">
        <v>153</v>
      </c>
      <c r="D42" s="38">
        <v>7030251180</v>
      </c>
      <c r="E42" s="38">
        <v>244</v>
      </c>
      <c r="F42" s="303">
        <v>200</v>
      </c>
      <c r="G42" s="198">
        <v>2000</v>
      </c>
      <c r="H42" s="211">
        <v>2000</v>
      </c>
    </row>
    <row r="43" spans="1:8" ht="31.5">
      <c r="A43" s="9" t="s">
        <v>96</v>
      </c>
      <c r="B43" s="35" t="s">
        <v>235</v>
      </c>
      <c r="C43" s="35" t="s">
        <v>97</v>
      </c>
      <c r="D43" s="36"/>
      <c r="E43" s="36"/>
      <c r="F43" s="304">
        <f>F44+F48+F46</f>
        <v>29000</v>
      </c>
      <c r="G43" s="197">
        <f>G44+G48+G46</f>
        <v>30000</v>
      </c>
      <c r="H43" s="197">
        <f>H44+H48+H46</f>
        <v>30000</v>
      </c>
    </row>
    <row r="44" spans="1:8" ht="62.45" customHeight="1">
      <c r="A44" s="9" t="s">
        <v>295</v>
      </c>
      <c r="B44" s="35" t="s">
        <v>235</v>
      </c>
      <c r="C44" s="35" t="s">
        <v>99</v>
      </c>
      <c r="D44" s="36">
        <v>4100000000</v>
      </c>
      <c r="E44" s="36"/>
      <c r="F44" s="304">
        <v>4000</v>
      </c>
      <c r="G44" s="197">
        <v>4000</v>
      </c>
      <c r="H44" s="208">
        <v>4000</v>
      </c>
    </row>
    <row r="45" spans="1:8" ht="61.9" customHeight="1">
      <c r="A45" s="39" t="s">
        <v>122</v>
      </c>
      <c r="B45" s="37" t="s">
        <v>235</v>
      </c>
      <c r="C45" s="37" t="s">
        <v>99</v>
      </c>
      <c r="D45" s="38">
        <v>4100189999</v>
      </c>
      <c r="E45" s="38">
        <v>244</v>
      </c>
      <c r="F45" s="303">
        <v>4000</v>
      </c>
      <c r="G45" s="198">
        <v>4000</v>
      </c>
      <c r="H45" s="211">
        <v>4000</v>
      </c>
    </row>
    <row r="46" spans="1:8" ht="81" customHeight="1">
      <c r="A46" s="9" t="s">
        <v>427</v>
      </c>
      <c r="B46" s="35" t="s">
        <v>235</v>
      </c>
      <c r="C46" s="35" t="s">
        <v>99</v>
      </c>
      <c r="D46" s="36">
        <v>5100000000</v>
      </c>
      <c r="E46" s="36"/>
      <c r="F46" s="304">
        <f>F47</f>
        <v>14000</v>
      </c>
      <c r="G46" s="197">
        <f>G47</f>
        <v>6000</v>
      </c>
      <c r="H46" s="208">
        <f>H47</f>
        <v>6000</v>
      </c>
    </row>
    <row r="47" spans="1:8" ht="81" customHeight="1">
      <c r="A47" s="39" t="s">
        <v>122</v>
      </c>
      <c r="B47" s="37" t="s">
        <v>235</v>
      </c>
      <c r="C47" s="37" t="s">
        <v>99</v>
      </c>
      <c r="D47" s="38">
        <v>5100189999</v>
      </c>
      <c r="E47" s="38">
        <v>244</v>
      </c>
      <c r="F47" s="303">
        <v>14000</v>
      </c>
      <c r="G47" s="198">
        <v>6000</v>
      </c>
      <c r="H47" s="211">
        <v>6000</v>
      </c>
    </row>
    <row r="48" spans="1:8" s="151" customFormat="1" ht="47.25">
      <c r="A48" s="338" t="s">
        <v>405</v>
      </c>
      <c r="B48" s="153" t="s">
        <v>235</v>
      </c>
      <c r="C48" s="153" t="s">
        <v>101</v>
      </c>
      <c r="D48" s="36">
        <v>5000000000</v>
      </c>
      <c r="E48" s="154"/>
      <c r="F48" s="304">
        <f>F49</f>
        <v>11000</v>
      </c>
      <c r="G48" s="197">
        <f>G49</f>
        <v>20000</v>
      </c>
      <c r="H48" s="208">
        <f>H49</f>
        <v>20000</v>
      </c>
    </row>
    <row r="49" spans="1:8" ht="51" customHeight="1">
      <c r="A49" s="39" t="s">
        <v>429</v>
      </c>
      <c r="B49" s="37" t="s">
        <v>235</v>
      </c>
      <c r="C49" s="37" t="s">
        <v>101</v>
      </c>
      <c r="D49" s="33">
        <v>5000189999</v>
      </c>
      <c r="E49" s="38">
        <v>244</v>
      </c>
      <c r="F49" s="303">
        <v>11000</v>
      </c>
      <c r="G49" s="198">
        <v>20000</v>
      </c>
      <c r="H49" s="211">
        <v>20000</v>
      </c>
    </row>
    <row r="50" spans="1:8">
      <c r="A50" s="9" t="s">
        <v>102</v>
      </c>
      <c r="B50" s="35" t="s">
        <v>235</v>
      </c>
      <c r="C50" s="35" t="s">
        <v>103</v>
      </c>
      <c r="D50" s="36"/>
      <c r="E50" s="36"/>
      <c r="F50" s="304">
        <f t="shared" ref="F50:H52" si="2">F51</f>
        <v>463000</v>
      </c>
      <c r="G50" s="197">
        <f t="shared" si="2"/>
        <v>350000</v>
      </c>
      <c r="H50" s="208">
        <f t="shared" si="2"/>
        <v>350000</v>
      </c>
    </row>
    <row r="51" spans="1:8">
      <c r="A51" s="31" t="s">
        <v>104</v>
      </c>
      <c r="B51" s="37" t="s">
        <v>235</v>
      </c>
      <c r="C51" s="37" t="s">
        <v>105</v>
      </c>
      <c r="D51" s="38"/>
      <c r="E51" s="38"/>
      <c r="F51" s="303">
        <f>F52+F54+F56</f>
        <v>463000</v>
      </c>
      <c r="G51" s="198">
        <f t="shared" si="2"/>
        <v>350000</v>
      </c>
      <c r="H51" s="211">
        <f t="shared" si="2"/>
        <v>350000</v>
      </c>
    </row>
    <row r="52" spans="1:8" ht="47.25">
      <c r="A52" s="174" t="s">
        <v>428</v>
      </c>
      <c r="B52" s="37" t="s">
        <v>235</v>
      </c>
      <c r="C52" s="35" t="s">
        <v>105</v>
      </c>
      <c r="D52" s="36">
        <v>420000000</v>
      </c>
      <c r="E52" s="38"/>
      <c r="F52" s="304">
        <f t="shared" si="2"/>
        <v>166000</v>
      </c>
      <c r="G52" s="198">
        <f t="shared" si="2"/>
        <v>350000</v>
      </c>
      <c r="H52" s="211">
        <f t="shared" si="2"/>
        <v>350000</v>
      </c>
    </row>
    <row r="53" spans="1:8" ht="36" customHeight="1">
      <c r="A53" s="39" t="s">
        <v>429</v>
      </c>
      <c r="B53" s="35" t="s">
        <v>235</v>
      </c>
      <c r="C53" s="37" t="s">
        <v>105</v>
      </c>
      <c r="D53" s="33">
        <v>4200189999</v>
      </c>
      <c r="E53" s="38">
        <v>244</v>
      </c>
      <c r="F53" s="303">
        <v>166000</v>
      </c>
      <c r="G53" s="197">
        <v>350000</v>
      </c>
      <c r="H53" s="208">
        <v>350000</v>
      </c>
    </row>
    <row r="54" spans="1:8" ht="36" customHeight="1">
      <c r="A54" s="342" t="s">
        <v>430</v>
      </c>
      <c r="B54" s="35" t="s">
        <v>235</v>
      </c>
      <c r="C54" s="35" t="s">
        <v>105</v>
      </c>
      <c r="D54" s="30">
        <v>4300000000</v>
      </c>
      <c r="E54" s="38"/>
      <c r="F54" s="304">
        <f>F55</f>
        <v>240000</v>
      </c>
      <c r="G54" s="197"/>
      <c r="H54" s="208"/>
    </row>
    <row r="55" spans="1:8" ht="36" customHeight="1">
      <c r="A55" s="39" t="s">
        <v>429</v>
      </c>
      <c r="B55" s="35" t="s">
        <v>235</v>
      </c>
      <c r="C55" s="37" t="s">
        <v>105</v>
      </c>
      <c r="D55" s="33">
        <v>4300189999</v>
      </c>
      <c r="E55" s="38">
        <v>244</v>
      </c>
      <c r="F55" s="303">
        <v>240000</v>
      </c>
      <c r="G55" s="197"/>
      <c r="H55" s="208"/>
    </row>
    <row r="56" spans="1:8" ht="36" customHeight="1">
      <c r="A56" s="342" t="s">
        <v>421</v>
      </c>
      <c r="B56" s="35" t="s">
        <v>235</v>
      </c>
      <c r="C56" s="35" t="s">
        <v>105</v>
      </c>
      <c r="D56" s="30">
        <v>4400000000</v>
      </c>
      <c r="E56" s="38"/>
      <c r="F56" s="304">
        <f>F57</f>
        <v>57000</v>
      </c>
      <c r="G56" s="197"/>
      <c r="H56" s="208"/>
    </row>
    <row r="57" spans="1:8" ht="36" customHeight="1">
      <c r="A57" s="39" t="s">
        <v>429</v>
      </c>
      <c r="B57" s="35" t="s">
        <v>235</v>
      </c>
      <c r="C57" s="37" t="s">
        <v>105</v>
      </c>
      <c r="D57" s="33">
        <v>4400189999</v>
      </c>
      <c r="E57" s="38">
        <v>244</v>
      </c>
      <c r="F57" s="303">
        <v>57000</v>
      </c>
      <c r="G57" s="197"/>
      <c r="H57" s="208"/>
    </row>
    <row r="58" spans="1:8" ht="36" customHeight="1">
      <c r="A58" s="110" t="s">
        <v>342</v>
      </c>
      <c r="B58" s="35" t="s">
        <v>235</v>
      </c>
      <c r="C58" s="35" t="s">
        <v>343</v>
      </c>
      <c r="D58" s="30"/>
      <c r="E58" s="38"/>
      <c r="F58" s="304">
        <f>F59</f>
        <v>7000</v>
      </c>
      <c r="G58" s="197">
        <f>G59</f>
        <v>1000</v>
      </c>
      <c r="H58" s="208">
        <f>H59</f>
        <v>1000</v>
      </c>
    </row>
    <row r="59" spans="1:8" ht="36" customHeight="1">
      <c r="A59" s="110" t="s">
        <v>298</v>
      </c>
      <c r="B59" s="35" t="s">
        <v>235</v>
      </c>
      <c r="C59" s="35" t="s">
        <v>341</v>
      </c>
      <c r="D59" s="30"/>
      <c r="E59" s="38"/>
      <c r="F59" s="304">
        <f>F60+F62</f>
        <v>7000</v>
      </c>
      <c r="G59" s="197">
        <v>1000</v>
      </c>
      <c r="H59" s="208">
        <v>1000</v>
      </c>
    </row>
    <row r="60" spans="1:8" ht="36" customHeight="1">
      <c r="A60" s="174" t="s">
        <v>423</v>
      </c>
      <c r="B60" s="35" t="s">
        <v>235</v>
      </c>
      <c r="C60" s="35" t="s">
        <v>341</v>
      </c>
      <c r="D60" s="30">
        <v>4600100000</v>
      </c>
      <c r="E60" s="38"/>
      <c r="F60" s="304">
        <f>F61</f>
        <v>5000</v>
      </c>
      <c r="G60" s="197"/>
      <c r="H60" s="208"/>
    </row>
    <row r="61" spans="1:8" ht="36" customHeight="1">
      <c r="A61" s="39" t="s">
        <v>429</v>
      </c>
      <c r="B61" s="35" t="s">
        <v>235</v>
      </c>
      <c r="C61" s="35" t="s">
        <v>341</v>
      </c>
      <c r="D61" s="33">
        <v>4600189999</v>
      </c>
      <c r="E61" s="38">
        <v>244</v>
      </c>
      <c r="F61" s="303">
        <v>5000</v>
      </c>
      <c r="G61" s="197"/>
      <c r="H61" s="208"/>
    </row>
    <row r="62" spans="1:8" ht="36" customHeight="1">
      <c r="A62" s="174" t="s">
        <v>422</v>
      </c>
      <c r="B62" s="35" t="s">
        <v>235</v>
      </c>
      <c r="C62" s="35" t="s">
        <v>341</v>
      </c>
      <c r="D62" s="30">
        <v>4500100000</v>
      </c>
      <c r="E62" s="38"/>
      <c r="F62" s="304">
        <f>F63</f>
        <v>2000</v>
      </c>
      <c r="G62" s="197"/>
      <c r="H62" s="208"/>
    </row>
    <row r="63" spans="1:8" ht="36" customHeight="1">
      <c r="A63" s="39" t="s">
        <v>429</v>
      </c>
      <c r="B63" s="35" t="s">
        <v>235</v>
      </c>
      <c r="C63" s="35" t="s">
        <v>341</v>
      </c>
      <c r="D63" s="33">
        <v>4500189999</v>
      </c>
      <c r="E63" s="38">
        <v>244</v>
      </c>
      <c r="F63" s="303">
        <v>2000</v>
      </c>
      <c r="G63" s="197"/>
      <c r="H63" s="208"/>
    </row>
    <row r="64" spans="1:8" ht="31.5">
      <c r="A64" s="9" t="s">
        <v>106</v>
      </c>
      <c r="B64" s="35" t="s">
        <v>235</v>
      </c>
      <c r="C64" s="35" t="s">
        <v>107</v>
      </c>
      <c r="D64" s="36"/>
      <c r="E64" s="36"/>
      <c r="F64" s="304">
        <f>F65</f>
        <v>65400</v>
      </c>
      <c r="G64" s="197">
        <f>G65</f>
        <v>67400</v>
      </c>
      <c r="H64" s="208">
        <f>H65</f>
        <v>65400</v>
      </c>
    </row>
    <row r="65" spans="1:8" ht="47.25">
      <c r="A65" s="174" t="s">
        <v>410</v>
      </c>
      <c r="B65" s="35" t="s">
        <v>235</v>
      </c>
      <c r="C65" s="35" t="s">
        <v>116</v>
      </c>
      <c r="D65" s="36">
        <v>4900000000</v>
      </c>
      <c r="E65" s="36"/>
      <c r="F65" s="304">
        <f>F75+F73+F71+F69+F67</f>
        <v>65400</v>
      </c>
      <c r="G65" s="197">
        <f>G75+G73+G71+G69+G67</f>
        <v>67400</v>
      </c>
      <c r="H65" s="208">
        <f>H75+H73+H71+H69+H67</f>
        <v>65400</v>
      </c>
    </row>
    <row r="66" spans="1:8" ht="47.25">
      <c r="A66" s="334" t="s">
        <v>412</v>
      </c>
      <c r="B66" s="37" t="s">
        <v>235</v>
      </c>
      <c r="C66" s="37" t="s">
        <v>116</v>
      </c>
      <c r="D66" s="46">
        <v>4900189999</v>
      </c>
      <c r="E66" s="38"/>
      <c r="F66" s="303">
        <f>F67</f>
        <v>9000</v>
      </c>
      <c r="G66" s="198">
        <f>G67</f>
        <v>9000</v>
      </c>
      <c r="H66" s="211">
        <f>H67</f>
        <v>9000</v>
      </c>
    </row>
    <row r="67" spans="1:8">
      <c r="A67" s="39" t="s">
        <v>429</v>
      </c>
      <c r="B67" s="37" t="s">
        <v>235</v>
      </c>
      <c r="C67" s="37" t="s">
        <v>116</v>
      </c>
      <c r="D67" s="46">
        <v>4900189999</v>
      </c>
      <c r="E67" s="38">
        <v>244</v>
      </c>
      <c r="F67" s="303">
        <v>9000</v>
      </c>
      <c r="G67" s="198">
        <v>9000</v>
      </c>
      <c r="H67" s="211">
        <v>9000</v>
      </c>
    </row>
    <row r="68" spans="1:8" ht="52.15" customHeight="1">
      <c r="A68" s="341" t="s">
        <v>414</v>
      </c>
      <c r="B68" s="37" t="s">
        <v>235</v>
      </c>
      <c r="C68" s="37" t="s">
        <v>116</v>
      </c>
      <c r="D68" s="46">
        <v>4900289999</v>
      </c>
      <c r="E68" s="38"/>
      <c r="F68" s="303">
        <f>F69</f>
        <v>9000</v>
      </c>
      <c r="G68" s="198">
        <f>G69</f>
        <v>10000</v>
      </c>
      <c r="H68" s="211">
        <f>H69</f>
        <v>9000</v>
      </c>
    </row>
    <row r="69" spans="1:8">
      <c r="A69" s="39" t="s">
        <v>429</v>
      </c>
      <c r="B69" s="37" t="s">
        <v>235</v>
      </c>
      <c r="C69" s="37" t="s">
        <v>116</v>
      </c>
      <c r="D69" s="46">
        <v>4900289999</v>
      </c>
      <c r="E69" s="38">
        <v>244</v>
      </c>
      <c r="F69" s="303">
        <v>9000</v>
      </c>
      <c r="G69" s="198">
        <v>10000</v>
      </c>
      <c r="H69" s="211">
        <v>9000</v>
      </c>
    </row>
    <row r="70" spans="1:8" ht="31.5">
      <c r="A70" s="341" t="s">
        <v>226</v>
      </c>
      <c r="B70" s="37" t="s">
        <v>235</v>
      </c>
      <c r="C70" s="37" t="s">
        <v>116</v>
      </c>
      <c r="D70" s="46">
        <v>4900389999</v>
      </c>
      <c r="E70" s="38"/>
      <c r="F70" s="303">
        <v>1000</v>
      </c>
      <c r="G70" s="198">
        <v>1000</v>
      </c>
      <c r="H70" s="211">
        <v>1000</v>
      </c>
    </row>
    <row r="71" spans="1:8">
      <c r="A71" s="39" t="s">
        <v>429</v>
      </c>
      <c r="B71" s="37" t="s">
        <v>235</v>
      </c>
      <c r="C71" s="37" t="s">
        <v>116</v>
      </c>
      <c r="D71" s="46">
        <v>4900389999</v>
      </c>
      <c r="E71" s="38">
        <v>244</v>
      </c>
      <c r="F71" s="303">
        <v>1000</v>
      </c>
      <c r="G71" s="198">
        <v>1000</v>
      </c>
      <c r="H71" s="211">
        <v>1000</v>
      </c>
    </row>
    <row r="72" spans="1:8" ht="31.5">
      <c r="A72" s="71" t="s">
        <v>136</v>
      </c>
      <c r="B72" s="37" t="s">
        <v>235</v>
      </c>
      <c r="C72" s="37" t="s">
        <v>116</v>
      </c>
      <c r="D72" s="38">
        <v>4900489999</v>
      </c>
      <c r="E72" s="38"/>
      <c r="F72" s="303">
        <v>1000</v>
      </c>
      <c r="G72" s="198">
        <v>1000</v>
      </c>
      <c r="H72" s="211">
        <v>1000</v>
      </c>
    </row>
    <row r="73" spans="1:8">
      <c r="A73" s="39" t="s">
        <v>429</v>
      </c>
      <c r="B73" s="37" t="s">
        <v>235</v>
      </c>
      <c r="C73" s="37" t="s">
        <v>116</v>
      </c>
      <c r="D73" s="38">
        <v>4900489999</v>
      </c>
      <c r="E73" s="38">
        <v>244</v>
      </c>
      <c r="F73" s="303">
        <v>1000</v>
      </c>
      <c r="G73" s="198">
        <v>1000</v>
      </c>
      <c r="H73" s="211">
        <v>1000</v>
      </c>
    </row>
    <row r="74" spans="1:8" ht="31.5">
      <c r="A74" s="71" t="s">
        <v>137</v>
      </c>
      <c r="B74" s="37" t="s">
        <v>235</v>
      </c>
      <c r="C74" s="37" t="s">
        <v>116</v>
      </c>
      <c r="D74" s="38">
        <v>4900589999</v>
      </c>
      <c r="E74" s="38"/>
      <c r="F74" s="303">
        <f>F75</f>
        <v>45400</v>
      </c>
      <c r="G74" s="198">
        <f>G75</f>
        <v>46400</v>
      </c>
      <c r="H74" s="211">
        <f>H75</f>
        <v>45400</v>
      </c>
    </row>
    <row r="75" spans="1:8">
      <c r="A75" s="39" t="s">
        <v>429</v>
      </c>
      <c r="B75" s="37" t="s">
        <v>235</v>
      </c>
      <c r="C75" s="37" t="s">
        <v>116</v>
      </c>
      <c r="D75" s="38">
        <v>4900589999</v>
      </c>
      <c r="E75" s="38">
        <v>244</v>
      </c>
      <c r="F75" s="303">
        <v>45400</v>
      </c>
      <c r="G75" s="198">
        <v>46400</v>
      </c>
      <c r="H75" s="211">
        <v>45400</v>
      </c>
    </row>
    <row r="76" spans="1:8">
      <c r="A76" s="9" t="s">
        <v>110</v>
      </c>
      <c r="B76" s="35" t="s">
        <v>235</v>
      </c>
      <c r="C76" s="35" t="s">
        <v>111</v>
      </c>
      <c r="D76" s="36"/>
      <c r="E76" s="36"/>
      <c r="F76" s="304">
        <f>F77</f>
        <v>287096.46000000002</v>
      </c>
      <c r="G76" s="197">
        <f>G77</f>
        <v>246180</v>
      </c>
      <c r="H76" s="197">
        <f>H77</f>
        <v>252650</v>
      </c>
    </row>
    <row r="77" spans="1:8">
      <c r="A77" s="31" t="s">
        <v>162</v>
      </c>
      <c r="B77" s="37" t="s">
        <v>235</v>
      </c>
      <c r="C77" s="37" t="s">
        <v>113</v>
      </c>
      <c r="D77" s="38"/>
      <c r="E77" s="38"/>
      <c r="F77" s="303">
        <f>F78+F89+F85+F87+F83</f>
        <v>287096.46000000002</v>
      </c>
      <c r="G77" s="198">
        <f>G78+G89</f>
        <v>246180</v>
      </c>
      <c r="H77" s="211">
        <f>H78+H89</f>
        <v>252650</v>
      </c>
    </row>
    <row r="78" spans="1:8" ht="47.25">
      <c r="A78" s="34" t="s">
        <v>210</v>
      </c>
      <c r="B78" s="37" t="s">
        <v>235</v>
      </c>
      <c r="C78" s="37" t="s">
        <v>113</v>
      </c>
      <c r="D78" s="69">
        <v>7700700000</v>
      </c>
      <c r="E78" s="38"/>
      <c r="F78" s="303">
        <f>F79+F80+F81+F82</f>
        <v>157624.32000000001</v>
      </c>
      <c r="G78" s="198">
        <f>G79+G80+G81+G82</f>
        <v>166000</v>
      </c>
      <c r="H78" s="198">
        <f>H79+H80+H81+H82</f>
        <v>172450</v>
      </c>
    </row>
    <row r="79" spans="1:8" ht="47.25">
      <c r="A79" s="45" t="s">
        <v>130</v>
      </c>
      <c r="B79" s="37" t="s">
        <v>235</v>
      </c>
      <c r="C79" s="37" t="s">
        <v>113</v>
      </c>
      <c r="D79" s="69">
        <v>7700782110</v>
      </c>
      <c r="E79" s="38">
        <v>111</v>
      </c>
      <c r="F79" s="303">
        <v>100717.6</v>
      </c>
      <c r="G79" s="198">
        <v>120000</v>
      </c>
      <c r="H79" s="211">
        <v>128000</v>
      </c>
    </row>
    <row r="80" spans="1:8" ht="63">
      <c r="A80" s="176" t="s">
        <v>292</v>
      </c>
      <c r="B80" s="37" t="s">
        <v>235</v>
      </c>
      <c r="C80" s="37" t="s">
        <v>113</v>
      </c>
      <c r="D80" s="69">
        <v>7700782110</v>
      </c>
      <c r="E80" s="38">
        <v>119</v>
      </c>
      <c r="F80" s="303">
        <v>28906.720000000001</v>
      </c>
      <c r="G80" s="198">
        <v>36000</v>
      </c>
      <c r="H80" s="211">
        <v>36450</v>
      </c>
    </row>
    <row r="81" spans="1:8" ht="47.25">
      <c r="A81" s="343" t="s">
        <v>431</v>
      </c>
      <c r="B81" s="37" t="s">
        <v>235</v>
      </c>
      <c r="C81" s="37" t="s">
        <v>113</v>
      </c>
      <c r="D81" s="69">
        <v>7700782190</v>
      </c>
      <c r="E81" s="38">
        <v>112</v>
      </c>
      <c r="F81" s="303">
        <v>3000</v>
      </c>
      <c r="G81" s="198">
        <v>1000</v>
      </c>
      <c r="H81" s="211">
        <v>1000</v>
      </c>
    </row>
    <row r="82" spans="1:8">
      <c r="A82" s="39" t="s">
        <v>429</v>
      </c>
      <c r="B82" s="37" t="s">
        <v>235</v>
      </c>
      <c r="C82" s="37" t="s">
        <v>113</v>
      </c>
      <c r="D82" s="69">
        <v>7700782190</v>
      </c>
      <c r="E82" s="38">
        <v>244</v>
      </c>
      <c r="F82" s="303">
        <v>25000</v>
      </c>
      <c r="G82" s="198">
        <v>9000</v>
      </c>
      <c r="H82" s="211">
        <v>7000</v>
      </c>
    </row>
    <row r="83" spans="1:8">
      <c r="A83" s="174" t="s">
        <v>432</v>
      </c>
      <c r="B83" s="35" t="s">
        <v>235</v>
      </c>
      <c r="C83" s="37" t="s">
        <v>113</v>
      </c>
      <c r="D83" s="345" t="s">
        <v>433</v>
      </c>
      <c r="E83" s="36">
        <v>850</v>
      </c>
      <c r="F83" s="304">
        <f>F84</f>
        <v>1000</v>
      </c>
      <c r="G83" s="198"/>
      <c r="H83" s="211"/>
    </row>
    <row r="84" spans="1:8">
      <c r="A84" s="335" t="s">
        <v>291</v>
      </c>
      <c r="B84" s="37" t="s">
        <v>235</v>
      </c>
      <c r="C84" s="37" t="s">
        <v>113</v>
      </c>
      <c r="D84" s="346" t="s">
        <v>433</v>
      </c>
      <c r="E84" s="38">
        <v>853</v>
      </c>
      <c r="F84" s="303">
        <v>1000</v>
      </c>
      <c r="G84" s="198"/>
      <c r="H84" s="211"/>
    </row>
    <row r="85" spans="1:8" ht="31.5">
      <c r="A85" s="174" t="s">
        <v>400</v>
      </c>
      <c r="B85" s="35" t="s">
        <v>235</v>
      </c>
      <c r="C85" s="35" t="s">
        <v>113</v>
      </c>
      <c r="D85" s="344">
        <v>4700189999</v>
      </c>
      <c r="E85" s="38"/>
      <c r="F85" s="304">
        <f>F86</f>
        <v>20000</v>
      </c>
      <c r="G85" s="198"/>
      <c r="H85" s="211"/>
    </row>
    <row r="86" spans="1:8">
      <c r="A86" s="39" t="s">
        <v>429</v>
      </c>
      <c r="B86" s="37" t="s">
        <v>235</v>
      </c>
      <c r="C86" s="37" t="s">
        <v>113</v>
      </c>
      <c r="D86" s="69">
        <v>4700189999</v>
      </c>
      <c r="E86" s="38">
        <v>244</v>
      </c>
      <c r="F86" s="303">
        <v>20000</v>
      </c>
      <c r="G86" s="198"/>
      <c r="H86" s="211"/>
    </row>
    <row r="87" spans="1:8" ht="47.25">
      <c r="A87" s="174" t="s">
        <v>401</v>
      </c>
      <c r="B87" s="35" t="s">
        <v>235</v>
      </c>
      <c r="C87" s="35" t="s">
        <v>113</v>
      </c>
      <c r="D87" s="344">
        <v>4800189999</v>
      </c>
      <c r="E87" s="38"/>
      <c r="F87" s="304">
        <f>F88</f>
        <v>20000</v>
      </c>
      <c r="G87" s="198"/>
      <c r="H87" s="211"/>
    </row>
    <row r="88" spans="1:8">
      <c r="A88" s="39" t="s">
        <v>429</v>
      </c>
      <c r="B88" s="37" t="s">
        <v>235</v>
      </c>
      <c r="C88" s="37" t="s">
        <v>113</v>
      </c>
      <c r="D88" s="69">
        <v>4800189999</v>
      </c>
      <c r="E88" s="38">
        <v>244</v>
      </c>
      <c r="F88" s="303">
        <v>20000</v>
      </c>
      <c r="G88" s="198"/>
      <c r="H88" s="211"/>
    </row>
    <row r="89" spans="1:8" ht="47.25">
      <c r="A89" s="70" t="s">
        <v>208</v>
      </c>
      <c r="B89" s="37" t="s">
        <v>235</v>
      </c>
      <c r="C89" s="37" t="s">
        <v>113</v>
      </c>
      <c r="D89" s="69">
        <v>7700800000</v>
      </c>
      <c r="E89" s="38"/>
      <c r="F89" s="303">
        <f>F90+F92+F91</f>
        <v>88472.14</v>
      </c>
      <c r="G89" s="198">
        <f>G90+G92+G91</f>
        <v>80180</v>
      </c>
      <c r="H89" s="198">
        <f>H90+H92+H91</f>
        <v>80200</v>
      </c>
    </row>
    <row r="90" spans="1:8" ht="47.25">
      <c r="A90" s="45" t="s">
        <v>130</v>
      </c>
      <c r="B90" s="37" t="s">
        <v>235</v>
      </c>
      <c r="C90" s="37" t="s">
        <v>113</v>
      </c>
      <c r="D90" s="69">
        <v>7700882110</v>
      </c>
      <c r="E90" s="38">
        <v>111</v>
      </c>
      <c r="F90" s="303">
        <v>66646.8</v>
      </c>
      <c r="G90" s="198">
        <v>60000</v>
      </c>
      <c r="H90" s="211">
        <v>60000</v>
      </c>
    </row>
    <row r="91" spans="1:8" ht="63">
      <c r="A91" s="176" t="s">
        <v>292</v>
      </c>
      <c r="B91" s="37" t="s">
        <v>235</v>
      </c>
      <c r="C91" s="37" t="s">
        <v>113</v>
      </c>
      <c r="D91" s="69">
        <v>7700882110</v>
      </c>
      <c r="E91" s="38">
        <v>119</v>
      </c>
      <c r="F91" s="303">
        <v>19825.34</v>
      </c>
      <c r="G91" s="198">
        <v>18180</v>
      </c>
      <c r="H91" s="211">
        <v>18200</v>
      </c>
    </row>
    <row r="92" spans="1:8" ht="47.25">
      <c r="A92" s="39" t="s">
        <v>122</v>
      </c>
      <c r="B92" s="37" t="s">
        <v>235</v>
      </c>
      <c r="C92" s="37" t="s">
        <v>113</v>
      </c>
      <c r="D92" s="69">
        <v>7700882190</v>
      </c>
      <c r="E92" s="38">
        <v>244</v>
      </c>
      <c r="F92" s="303">
        <v>2000</v>
      </c>
      <c r="G92" s="198">
        <v>2000</v>
      </c>
      <c r="H92" s="211">
        <v>2000</v>
      </c>
    </row>
    <row r="93" spans="1:8" s="116" customFormat="1" ht="31.5">
      <c r="A93" s="112" t="s">
        <v>230</v>
      </c>
      <c r="B93" s="113">
        <v>996</v>
      </c>
      <c r="C93" s="113">
        <v>1001</v>
      </c>
      <c r="D93" s="114"/>
      <c r="E93" s="38"/>
      <c r="F93" s="303">
        <f>F94</f>
        <v>100000</v>
      </c>
      <c r="G93" s="197">
        <f>G94</f>
        <v>45000</v>
      </c>
      <c r="H93" s="212">
        <f>H94</f>
        <v>45000</v>
      </c>
    </row>
    <row r="94" spans="1:8" s="106" customFormat="1" ht="34.5" customHeight="1">
      <c r="A94" s="117" t="s">
        <v>229</v>
      </c>
      <c r="B94" s="118">
        <v>996</v>
      </c>
      <c r="C94" s="118">
        <v>1001</v>
      </c>
      <c r="D94" s="119" t="s">
        <v>276</v>
      </c>
      <c r="E94" s="38">
        <v>321</v>
      </c>
      <c r="F94" s="303">
        <f>F95</f>
        <v>100000</v>
      </c>
      <c r="G94" s="198">
        <v>45000</v>
      </c>
      <c r="H94" s="213">
        <v>45000</v>
      </c>
    </row>
    <row r="95" spans="1:8" s="106" customFormat="1">
      <c r="A95" s="117" t="s">
        <v>225</v>
      </c>
      <c r="B95" s="118">
        <v>996</v>
      </c>
      <c r="C95" s="118">
        <v>1001</v>
      </c>
      <c r="D95" s="119" t="s">
        <v>275</v>
      </c>
      <c r="E95" s="38">
        <v>321</v>
      </c>
      <c r="F95" s="303">
        <v>100000</v>
      </c>
      <c r="G95" s="198">
        <v>45000</v>
      </c>
      <c r="H95" s="213">
        <v>45000</v>
      </c>
    </row>
    <row r="96" spans="1:8">
      <c r="A96" s="9" t="s">
        <v>114</v>
      </c>
      <c r="B96" s="21"/>
      <c r="C96" s="21"/>
      <c r="D96" s="10"/>
      <c r="E96" s="10"/>
      <c r="F96" s="307">
        <f>F12+F37+F43+F50+F64+F76+F93+F58</f>
        <v>3122618.0199999996</v>
      </c>
      <c r="G96" s="214">
        <f>G12+G37+G43+G50+G64+G76+G93+G30+G58</f>
        <v>2445320</v>
      </c>
      <c r="H96" s="208">
        <f>H12+H37+H43+H50+H64+H76+H93+H30+H58</f>
        <v>2388180</v>
      </c>
    </row>
    <row r="97" spans="1:8">
      <c r="A97" s="347"/>
      <c r="B97" s="348"/>
      <c r="C97" s="348"/>
      <c r="D97" s="349"/>
      <c r="E97" s="349"/>
      <c r="F97" s="350"/>
      <c r="G97" s="351"/>
      <c r="H97" s="352"/>
    </row>
    <row r="98" spans="1:8">
      <c r="A98" s="347"/>
      <c r="B98" s="348"/>
      <c r="C98" s="348"/>
      <c r="D98" s="349"/>
      <c r="E98" s="349"/>
      <c r="F98" s="350"/>
      <c r="G98" s="351"/>
      <c r="H98" s="352"/>
    </row>
    <row r="99" spans="1:8">
      <c r="A99" s="347"/>
      <c r="B99" s="348"/>
      <c r="C99" s="348"/>
      <c r="D99" s="349"/>
      <c r="E99" s="349"/>
      <c r="F99" s="350"/>
      <c r="G99" s="351"/>
      <c r="H99" s="352"/>
    </row>
    <row r="101" spans="1:8" ht="18.75">
      <c r="A101" s="1" t="s">
        <v>217</v>
      </c>
      <c r="F101" s="19" t="s">
        <v>218</v>
      </c>
      <c r="H101" s="3" t="s">
        <v>218</v>
      </c>
    </row>
  </sheetData>
  <mergeCells count="7">
    <mergeCell ref="A6:H6"/>
    <mergeCell ref="A7:H7"/>
    <mergeCell ref="A9:A10"/>
    <mergeCell ref="B9:B10"/>
    <mergeCell ref="C9:C10"/>
    <mergeCell ref="D9:D10"/>
    <mergeCell ref="E9:E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163</v>
      </c>
    </row>
    <row r="2" spans="1:7">
      <c r="D2" s="18" t="s">
        <v>120</v>
      </c>
    </row>
    <row r="3" spans="1:7">
      <c r="D3" s="5" t="s">
        <v>219</v>
      </c>
    </row>
    <row r="4" spans="1:7">
      <c r="D4" s="18" t="s">
        <v>238</v>
      </c>
    </row>
    <row r="5" spans="1:7">
      <c r="D5" s="18"/>
      <c r="E5" s="18"/>
    </row>
    <row r="6" spans="1:7">
      <c r="A6" s="372" t="s">
        <v>161</v>
      </c>
      <c r="B6" s="372"/>
      <c r="C6" s="373"/>
      <c r="D6" s="373"/>
      <c r="E6" s="373"/>
      <c r="F6" s="373"/>
      <c r="G6" s="4"/>
    </row>
    <row r="7" spans="1:7">
      <c r="A7" s="372" t="s">
        <v>231</v>
      </c>
      <c r="B7" s="372"/>
      <c r="C7" s="372"/>
      <c r="D7" s="372"/>
      <c r="E7" s="372"/>
      <c r="F7" s="372"/>
      <c r="G7" s="7"/>
    </row>
    <row r="8" spans="1:7">
      <c r="A8" s="372" t="s">
        <v>267</v>
      </c>
      <c r="B8" s="372"/>
      <c r="C8" s="372"/>
      <c r="D8" s="372"/>
      <c r="E8" s="372"/>
      <c r="F8" s="372"/>
      <c r="G8" s="7"/>
    </row>
    <row r="9" spans="1:7">
      <c r="A9" s="47" t="s">
        <v>83</v>
      </c>
      <c r="B9" s="47" t="s">
        <v>83</v>
      </c>
      <c r="C9" s="47" t="s">
        <v>83</v>
      </c>
      <c r="D9" s="48" t="s">
        <v>83</v>
      </c>
      <c r="E9" s="48" t="s">
        <v>83</v>
      </c>
      <c r="F9" s="47"/>
      <c r="G9" s="47" t="s">
        <v>151</v>
      </c>
    </row>
    <row r="10" spans="1:7">
      <c r="A10" s="390" t="s">
        <v>84</v>
      </c>
      <c r="B10" s="392" t="s">
        <v>160</v>
      </c>
      <c r="C10" s="392" t="s">
        <v>85</v>
      </c>
      <c r="D10" s="394" t="s">
        <v>118</v>
      </c>
      <c r="E10" s="394" t="s">
        <v>119</v>
      </c>
      <c r="F10" s="376" t="s">
        <v>3</v>
      </c>
      <c r="G10" s="377"/>
    </row>
    <row r="11" spans="1:7">
      <c r="A11" s="391"/>
      <c r="B11" s="393"/>
      <c r="C11" s="393"/>
      <c r="D11" s="395"/>
      <c r="E11" s="395"/>
      <c r="F11" s="16">
        <v>2017</v>
      </c>
      <c r="G11" s="16">
        <v>2018</v>
      </c>
    </row>
    <row r="12" spans="1:7" ht="31.5">
      <c r="A12" s="28" t="s">
        <v>223</v>
      </c>
      <c r="B12" s="29" t="s">
        <v>235</v>
      </c>
      <c r="C12" s="29"/>
      <c r="D12" s="30"/>
      <c r="E12" s="30"/>
      <c r="F12" s="23"/>
      <c r="G12" s="23"/>
    </row>
    <row r="13" spans="1:7">
      <c r="A13" s="9" t="s">
        <v>86</v>
      </c>
      <c r="B13" s="29" t="s">
        <v>235</v>
      </c>
      <c r="C13" s="29" t="s">
        <v>87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88</v>
      </c>
      <c r="B14" s="29" t="s">
        <v>235</v>
      </c>
      <c r="C14" s="29" t="s">
        <v>89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123</v>
      </c>
      <c r="B15" s="29" t="s">
        <v>235</v>
      </c>
      <c r="C15" s="29" t="s">
        <v>89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121</v>
      </c>
      <c r="B16" s="32" t="s">
        <v>235</v>
      </c>
      <c r="C16" s="32" t="s">
        <v>89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126</v>
      </c>
      <c r="B17" s="32" t="s">
        <v>235</v>
      </c>
      <c r="C17" s="37" t="s">
        <v>89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125</v>
      </c>
      <c r="B18" s="29" t="s">
        <v>235</v>
      </c>
      <c r="C18" s="35" t="s">
        <v>91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121</v>
      </c>
      <c r="B19" s="32" t="s">
        <v>235</v>
      </c>
      <c r="C19" s="37" t="s">
        <v>91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126</v>
      </c>
      <c r="B20" s="32" t="s">
        <v>235</v>
      </c>
      <c r="C20" s="37" t="s">
        <v>91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127</v>
      </c>
      <c r="B21" s="32" t="s">
        <v>235</v>
      </c>
      <c r="C21" s="37" t="s">
        <v>91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122</v>
      </c>
      <c r="B22" s="32" t="s">
        <v>235</v>
      </c>
      <c r="C22" s="37" t="s">
        <v>91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129</v>
      </c>
      <c r="B23" s="32" t="s">
        <v>235</v>
      </c>
      <c r="C23" s="37" t="s">
        <v>91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1" customFormat="1" ht="31.5">
      <c r="A24" s="146" t="s">
        <v>122</v>
      </c>
      <c r="B24" s="147" t="s">
        <v>235</v>
      </c>
      <c r="C24" s="147" t="s">
        <v>99</v>
      </c>
      <c r="D24" s="148">
        <v>7703387010</v>
      </c>
      <c r="E24" s="149">
        <v>244</v>
      </c>
      <c r="F24" s="150">
        <v>10000</v>
      </c>
      <c r="G24" s="150">
        <v>10000</v>
      </c>
    </row>
    <row r="25" spans="1:7" ht="34.5" customHeight="1">
      <c r="A25" s="9" t="s">
        <v>92</v>
      </c>
      <c r="B25" s="29" t="s">
        <v>235</v>
      </c>
      <c r="C25" s="35" t="s">
        <v>93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128</v>
      </c>
      <c r="B26" s="32" t="s">
        <v>235</v>
      </c>
      <c r="C26" s="37" t="s">
        <v>93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235</v>
      </c>
      <c r="C27" s="37" t="s">
        <v>93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6" customFormat="1">
      <c r="A28" s="34" t="s">
        <v>233</v>
      </c>
      <c r="B28" s="36">
        <v>996</v>
      </c>
      <c r="C28" s="37"/>
      <c r="D28" s="35" t="s">
        <v>272</v>
      </c>
      <c r="E28" s="38"/>
      <c r="F28" s="42">
        <f>F29</f>
        <v>95000</v>
      </c>
      <c r="G28" s="42">
        <f>G29</f>
        <v>0</v>
      </c>
    </row>
    <row r="29" spans="1:7" s="106" customFormat="1">
      <c r="A29" s="31" t="s">
        <v>236</v>
      </c>
      <c r="B29" s="38">
        <v>996</v>
      </c>
      <c r="C29" s="37" t="s">
        <v>234</v>
      </c>
      <c r="D29" s="37" t="s">
        <v>272</v>
      </c>
      <c r="E29" s="38">
        <v>800</v>
      </c>
      <c r="F29" s="40">
        <v>95000</v>
      </c>
      <c r="G29" s="40">
        <v>0</v>
      </c>
    </row>
    <row r="30" spans="1:7" s="106" customFormat="1">
      <c r="A30" s="31" t="s">
        <v>237</v>
      </c>
      <c r="B30" s="38">
        <v>996</v>
      </c>
      <c r="C30" s="37" t="s">
        <v>234</v>
      </c>
      <c r="D30" s="37" t="s">
        <v>273</v>
      </c>
      <c r="E30" s="38">
        <v>880</v>
      </c>
      <c r="F30" s="40">
        <v>95000</v>
      </c>
      <c r="G30" s="40">
        <v>0</v>
      </c>
    </row>
    <row r="31" spans="1:7">
      <c r="A31" s="9" t="s">
        <v>94</v>
      </c>
      <c r="B31" s="29" t="s">
        <v>235</v>
      </c>
      <c r="C31" s="35" t="s">
        <v>95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132</v>
      </c>
      <c r="B32" s="32" t="s">
        <v>235</v>
      </c>
      <c r="C32" s="37" t="s">
        <v>95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133</v>
      </c>
      <c r="B33" s="32" t="s">
        <v>235</v>
      </c>
      <c r="C33" s="37" t="s">
        <v>95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3" t="s">
        <v>241</v>
      </c>
      <c r="B34" s="29" t="s">
        <v>235</v>
      </c>
      <c r="C34" s="35" t="s">
        <v>239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46" t="s">
        <v>122</v>
      </c>
      <c r="B35" s="32" t="s">
        <v>235</v>
      </c>
      <c r="C35" s="37" t="s">
        <v>239</v>
      </c>
      <c r="D35" s="38" t="s">
        <v>274</v>
      </c>
      <c r="E35" s="38"/>
      <c r="F35" s="40">
        <v>700</v>
      </c>
      <c r="G35" s="40">
        <v>700</v>
      </c>
    </row>
    <row r="36" spans="1:7">
      <c r="A36" s="31" t="s">
        <v>242</v>
      </c>
      <c r="B36" s="32" t="s">
        <v>235</v>
      </c>
      <c r="C36" s="37" t="s">
        <v>239</v>
      </c>
      <c r="D36" s="38" t="s">
        <v>274</v>
      </c>
      <c r="E36" s="38">
        <v>244</v>
      </c>
      <c r="F36" s="40">
        <v>700</v>
      </c>
      <c r="G36" s="40">
        <v>700</v>
      </c>
    </row>
    <row r="37" spans="1:7">
      <c r="A37" s="9" t="s">
        <v>155</v>
      </c>
      <c r="B37" s="21" t="s">
        <v>235</v>
      </c>
      <c r="C37" s="35" t="s">
        <v>156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154</v>
      </c>
      <c r="B38" s="37" t="s">
        <v>235</v>
      </c>
      <c r="C38" s="37" t="s">
        <v>153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152</v>
      </c>
      <c r="B39" s="37" t="s">
        <v>235</v>
      </c>
      <c r="C39" s="37" t="s">
        <v>153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121</v>
      </c>
      <c r="B40" s="37" t="s">
        <v>235</v>
      </c>
      <c r="C40" s="37" t="s">
        <v>153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122</v>
      </c>
      <c r="B41" s="37" t="s">
        <v>235</v>
      </c>
      <c r="C41" s="37" t="s">
        <v>153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96</v>
      </c>
      <c r="B42" s="35" t="s">
        <v>235</v>
      </c>
      <c r="C42" s="35" t="s">
        <v>97</v>
      </c>
      <c r="D42" s="36"/>
      <c r="E42" s="36"/>
      <c r="F42" s="42">
        <f>F44+F46</f>
        <v>31800</v>
      </c>
      <c r="G42" s="42">
        <f>G44+G46</f>
        <v>58800</v>
      </c>
    </row>
    <row r="43" spans="1:7" s="151" customFormat="1" ht="31.5">
      <c r="A43" s="152" t="s">
        <v>98</v>
      </c>
      <c r="B43" s="153" t="s">
        <v>235</v>
      </c>
      <c r="C43" s="153" t="s">
        <v>99</v>
      </c>
      <c r="D43" s="154"/>
      <c r="E43" s="154"/>
      <c r="F43" s="155">
        <f>F44</f>
        <v>10800</v>
      </c>
      <c r="G43" s="155">
        <f>G44</f>
        <v>10800</v>
      </c>
    </row>
    <row r="44" spans="1:7" s="151" customFormat="1" ht="31.5">
      <c r="A44" s="156" t="s">
        <v>98</v>
      </c>
      <c r="B44" s="147" t="s">
        <v>235</v>
      </c>
      <c r="C44" s="147" t="s">
        <v>99</v>
      </c>
      <c r="D44" s="148">
        <v>7703300000</v>
      </c>
      <c r="E44" s="149"/>
      <c r="F44" s="150">
        <f>F45</f>
        <v>10800</v>
      </c>
      <c r="G44" s="150">
        <f>G45</f>
        <v>10800</v>
      </c>
    </row>
    <row r="45" spans="1:7" s="151" customFormat="1" ht="31.5">
      <c r="A45" s="146" t="s">
        <v>122</v>
      </c>
      <c r="B45" s="147" t="s">
        <v>235</v>
      </c>
      <c r="C45" s="147" t="s">
        <v>99</v>
      </c>
      <c r="D45" s="148">
        <v>7703387010</v>
      </c>
      <c r="E45" s="149">
        <v>540</v>
      </c>
      <c r="F45" s="150">
        <v>10800</v>
      </c>
      <c r="G45" s="150">
        <v>10800</v>
      </c>
    </row>
    <row r="46" spans="1:7" s="151" customFormat="1" ht="31.5">
      <c r="A46" s="152" t="s">
        <v>134</v>
      </c>
      <c r="B46" s="153" t="s">
        <v>235</v>
      </c>
      <c r="C46" s="153" t="s">
        <v>101</v>
      </c>
      <c r="D46" s="154"/>
      <c r="E46" s="154"/>
      <c r="F46" s="155">
        <f>F47</f>
        <v>21000</v>
      </c>
      <c r="G46" s="155">
        <f>G47</f>
        <v>48000</v>
      </c>
    </row>
    <row r="47" spans="1:7" ht="31.5">
      <c r="A47" s="39" t="s">
        <v>122</v>
      </c>
      <c r="B47" s="37" t="s">
        <v>235</v>
      </c>
      <c r="C47" s="37" t="s">
        <v>101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102</v>
      </c>
      <c r="B48" s="35" t="s">
        <v>235</v>
      </c>
      <c r="C48" s="35" t="s">
        <v>103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104</v>
      </c>
      <c r="B49" s="37" t="s">
        <v>235</v>
      </c>
      <c r="C49" s="37" t="s">
        <v>105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140</v>
      </c>
      <c r="B50" s="37" t="s">
        <v>235</v>
      </c>
      <c r="C50" s="37" t="s">
        <v>105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122</v>
      </c>
      <c r="B51" s="37" t="s">
        <v>235</v>
      </c>
      <c r="C51" s="37" t="s">
        <v>105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106</v>
      </c>
      <c r="B52" s="35" t="s">
        <v>235</v>
      </c>
      <c r="C52" s="35" t="s">
        <v>107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115</v>
      </c>
      <c r="B53" s="35" t="s">
        <v>235</v>
      </c>
      <c r="C53" s="35" t="s">
        <v>116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135</v>
      </c>
      <c r="B54" s="37" t="s">
        <v>235</v>
      </c>
      <c r="C54" s="37" t="s">
        <v>116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122</v>
      </c>
      <c r="B55" s="37" t="s">
        <v>235</v>
      </c>
      <c r="C55" s="37" t="s">
        <v>116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140</v>
      </c>
      <c r="B56" s="37" t="s">
        <v>235</v>
      </c>
      <c r="C56" s="37" t="s">
        <v>116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122</v>
      </c>
      <c r="B57" s="37" t="s">
        <v>235</v>
      </c>
      <c r="C57" s="37" t="s">
        <v>116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226</v>
      </c>
      <c r="B58" s="37" t="s">
        <v>235</v>
      </c>
      <c r="C58" s="37" t="s">
        <v>116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122</v>
      </c>
      <c r="B59" s="37" t="s">
        <v>235</v>
      </c>
      <c r="C59" s="37" t="s">
        <v>116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136</v>
      </c>
      <c r="B60" s="37" t="s">
        <v>235</v>
      </c>
      <c r="C60" s="37" t="s">
        <v>116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122</v>
      </c>
      <c r="B61" s="37" t="s">
        <v>235</v>
      </c>
      <c r="C61" s="37" t="s">
        <v>116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137</v>
      </c>
      <c r="B62" s="37" t="s">
        <v>235</v>
      </c>
      <c r="C62" s="37" t="s">
        <v>116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122</v>
      </c>
      <c r="B63" s="37" t="s">
        <v>235</v>
      </c>
      <c r="C63" s="37" t="s">
        <v>116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110</v>
      </c>
      <c r="B64" s="35" t="s">
        <v>235</v>
      </c>
      <c r="C64" s="35" t="s">
        <v>111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162</v>
      </c>
      <c r="B65" s="35" t="s">
        <v>235</v>
      </c>
      <c r="C65" s="35" t="s">
        <v>113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210</v>
      </c>
      <c r="B66" s="37" t="s">
        <v>235</v>
      </c>
      <c r="C66" s="37" t="s">
        <v>113</v>
      </c>
      <c r="D66" s="69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130</v>
      </c>
      <c r="B67" s="37" t="s">
        <v>235</v>
      </c>
      <c r="C67" s="37" t="s">
        <v>113</v>
      </c>
      <c r="D67" s="69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127</v>
      </c>
      <c r="B68" s="37" t="s">
        <v>235</v>
      </c>
      <c r="C68" s="37" t="s">
        <v>113</v>
      </c>
      <c r="D68" s="69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122</v>
      </c>
      <c r="B69" s="37" t="s">
        <v>235</v>
      </c>
      <c r="C69" s="37" t="s">
        <v>113</v>
      </c>
      <c r="D69" s="69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0" t="s">
        <v>208</v>
      </c>
      <c r="B70" s="37" t="s">
        <v>235</v>
      </c>
      <c r="C70" s="37" t="s">
        <v>113</v>
      </c>
      <c r="D70" s="69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130</v>
      </c>
      <c r="B71" s="37" t="s">
        <v>235</v>
      </c>
      <c r="C71" s="37" t="s">
        <v>113</v>
      </c>
      <c r="D71" s="69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122</v>
      </c>
      <c r="B72" s="37" t="s">
        <v>235</v>
      </c>
      <c r="C72" s="37" t="s">
        <v>113</v>
      </c>
      <c r="D72" s="69">
        <v>7700882190</v>
      </c>
      <c r="E72" s="38">
        <v>244</v>
      </c>
      <c r="F72" s="40">
        <v>2000</v>
      </c>
      <c r="G72" s="40">
        <v>2000</v>
      </c>
    </row>
    <row r="73" spans="1:7" s="116" customFormat="1">
      <c r="A73" s="112" t="s">
        <v>230</v>
      </c>
      <c r="B73" s="113">
        <v>996</v>
      </c>
      <c r="C73" s="113"/>
      <c r="D73" s="114"/>
      <c r="E73" s="38"/>
      <c r="F73" s="115">
        <f>F74</f>
        <v>30000</v>
      </c>
      <c r="G73" s="115">
        <f>G74</f>
        <v>30000</v>
      </c>
    </row>
    <row r="74" spans="1:7" s="106" customFormat="1" ht="34.5" customHeight="1">
      <c r="A74" s="117" t="s">
        <v>229</v>
      </c>
      <c r="B74" s="118">
        <v>996</v>
      </c>
      <c r="C74" s="118">
        <v>1001</v>
      </c>
      <c r="D74" s="119" t="s">
        <v>275</v>
      </c>
      <c r="E74" s="38">
        <v>321</v>
      </c>
      <c r="F74" s="120">
        <f>F75</f>
        <v>30000</v>
      </c>
      <c r="G74" s="120">
        <f>G75</f>
        <v>30000</v>
      </c>
    </row>
    <row r="75" spans="1:7" s="106" customFormat="1">
      <c r="A75" s="117" t="s">
        <v>225</v>
      </c>
      <c r="B75" s="118">
        <v>996</v>
      </c>
      <c r="C75" s="118">
        <v>1001</v>
      </c>
      <c r="D75" s="119" t="s">
        <v>275</v>
      </c>
      <c r="E75" s="38">
        <v>321</v>
      </c>
      <c r="F75" s="120">
        <v>30000</v>
      </c>
      <c r="G75" s="120">
        <v>30000</v>
      </c>
    </row>
    <row r="76" spans="1:7">
      <c r="A76" s="9" t="s">
        <v>114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217</v>
      </c>
      <c r="B78" s="105"/>
      <c r="C78" s="105"/>
      <c r="F78" s="3"/>
      <c r="G78" s="3" t="s">
        <v>218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5" bestFit="1" customWidth="1"/>
    <col min="2" max="2" width="9.140625" style="65"/>
    <col min="3" max="5" width="12.28515625" style="65" bestFit="1" customWidth="1"/>
    <col min="6" max="16384" width="9.140625" style="65"/>
  </cols>
  <sheetData>
    <row r="2" spans="1:8">
      <c r="A2" s="65" t="s">
        <v>207</v>
      </c>
    </row>
    <row r="3" spans="1:8">
      <c r="A3" s="67"/>
      <c r="B3" s="67"/>
      <c r="C3" s="67" t="s">
        <v>205</v>
      </c>
      <c r="D3" s="67">
        <v>2015</v>
      </c>
      <c r="E3" s="67">
        <v>2016</v>
      </c>
      <c r="F3" s="67"/>
      <c r="G3" s="67"/>
      <c r="H3" s="67"/>
    </row>
    <row r="4" spans="1:8" s="66" customFormat="1">
      <c r="A4" s="68">
        <v>100</v>
      </c>
      <c r="B4" s="68"/>
      <c r="C4" s="68">
        <f>C6+C7+C8+C9</f>
        <v>4768200</v>
      </c>
      <c r="D4" s="68">
        <f>D6+D7+D8+D9</f>
        <v>4259000</v>
      </c>
      <c r="E4" s="68">
        <f>E6+E7+E8+E9</f>
        <v>3929600</v>
      </c>
      <c r="F4" s="68"/>
      <c r="G4" s="68"/>
      <c r="H4" s="68"/>
    </row>
    <row r="5" spans="1:8">
      <c r="A5" s="67"/>
      <c r="B5" s="67"/>
      <c r="C5" s="67"/>
      <c r="D5" s="67"/>
      <c r="E5" s="67"/>
      <c r="F5" s="67"/>
      <c r="G5" s="67"/>
      <c r="H5" s="67"/>
    </row>
    <row r="6" spans="1:8">
      <c r="A6" s="67">
        <v>102</v>
      </c>
      <c r="B6" s="67"/>
      <c r="C6" s="67">
        <v>971000</v>
      </c>
      <c r="D6" s="67">
        <v>971000</v>
      </c>
      <c r="E6" s="67">
        <v>971000</v>
      </c>
      <c r="F6" s="67"/>
      <c r="G6" s="67"/>
      <c r="H6" s="67"/>
    </row>
    <row r="7" spans="1:8">
      <c r="A7" s="67">
        <v>104</v>
      </c>
      <c r="B7" s="67"/>
      <c r="C7" s="67">
        <v>3751683</v>
      </c>
      <c r="D7" s="67">
        <v>3242483</v>
      </c>
      <c r="E7" s="67">
        <v>2913083</v>
      </c>
      <c r="F7" s="67"/>
      <c r="G7" s="67"/>
      <c r="H7" s="67"/>
    </row>
    <row r="8" spans="1:8">
      <c r="A8" s="67">
        <v>106</v>
      </c>
      <c r="B8" s="67"/>
      <c r="C8" s="67">
        <v>33517</v>
      </c>
      <c r="D8" s="67">
        <v>33517</v>
      </c>
      <c r="E8" s="67">
        <v>33517</v>
      </c>
      <c r="F8" s="67"/>
      <c r="G8" s="67"/>
      <c r="H8" s="67"/>
    </row>
    <row r="9" spans="1:8">
      <c r="A9" s="67">
        <v>111</v>
      </c>
      <c r="B9" s="67"/>
      <c r="C9" s="67">
        <v>12000</v>
      </c>
      <c r="D9" s="67">
        <v>12000</v>
      </c>
      <c r="E9" s="67">
        <v>12000</v>
      </c>
      <c r="F9" s="67"/>
      <c r="G9" s="67"/>
      <c r="H9" s="67"/>
    </row>
    <row r="10" spans="1:8">
      <c r="A10" s="67"/>
      <c r="B10" s="67"/>
      <c r="C10" s="67"/>
      <c r="D10" s="67"/>
      <c r="E10" s="67"/>
      <c r="F10" s="67"/>
      <c r="G10" s="67"/>
      <c r="H10" s="67"/>
    </row>
    <row r="11" spans="1:8" s="66" customFormat="1">
      <c r="A11" s="68">
        <v>203</v>
      </c>
      <c r="B11" s="68"/>
      <c r="C11" s="68">
        <v>183000</v>
      </c>
      <c r="D11" s="68">
        <v>183500</v>
      </c>
      <c r="E11" s="68">
        <v>183500</v>
      </c>
      <c r="F11" s="68"/>
      <c r="G11" s="68"/>
      <c r="H11" s="68"/>
    </row>
    <row r="12" spans="1:8">
      <c r="A12" s="67"/>
      <c r="B12" s="67"/>
      <c r="C12" s="67"/>
      <c r="D12" s="67"/>
      <c r="E12" s="67"/>
      <c r="F12" s="67"/>
      <c r="G12" s="67"/>
      <c r="H12" s="67"/>
    </row>
    <row r="13" spans="1:8">
      <c r="A13" s="68">
        <v>300</v>
      </c>
      <c r="B13" s="68"/>
      <c r="C13" s="68">
        <f>C14+C15</f>
        <v>956000</v>
      </c>
      <c r="D13" s="68">
        <f>D14+D15</f>
        <v>980000</v>
      </c>
      <c r="E13" s="68">
        <f>E14+E15</f>
        <v>980000</v>
      </c>
      <c r="F13" s="67"/>
      <c r="G13" s="67"/>
      <c r="H13" s="67"/>
    </row>
    <row r="14" spans="1:8">
      <c r="A14" s="67">
        <v>309</v>
      </c>
      <c r="B14" s="67"/>
      <c r="C14" s="67">
        <v>10000</v>
      </c>
      <c r="D14" s="67">
        <v>10000</v>
      </c>
      <c r="E14" s="67">
        <v>10000</v>
      </c>
      <c r="F14" s="67"/>
      <c r="G14" s="67"/>
      <c r="H14" s="67"/>
    </row>
    <row r="15" spans="1:8">
      <c r="A15" s="67">
        <v>310</v>
      </c>
      <c r="B15" s="67"/>
      <c r="C15" s="67">
        <v>946000</v>
      </c>
      <c r="D15" s="67">
        <v>970000</v>
      </c>
      <c r="E15" s="67">
        <v>970000</v>
      </c>
      <c r="F15" s="67"/>
      <c r="G15" s="67"/>
      <c r="H15" s="67"/>
    </row>
    <row r="16" spans="1:8">
      <c r="A16" s="67"/>
      <c r="B16" s="67"/>
      <c r="C16" s="67"/>
      <c r="D16" s="67"/>
      <c r="E16" s="67"/>
      <c r="F16" s="67"/>
      <c r="G16" s="67"/>
      <c r="H16" s="67"/>
    </row>
    <row r="17" spans="1:8" s="66" customFormat="1">
      <c r="A17" s="68">
        <v>409</v>
      </c>
      <c r="B17" s="68"/>
      <c r="C17" s="68">
        <v>1055100</v>
      </c>
      <c r="D17" s="68">
        <v>1234800</v>
      </c>
      <c r="E17" s="68">
        <v>1421000</v>
      </c>
      <c r="F17" s="68"/>
      <c r="G17" s="68"/>
      <c r="H17" s="68"/>
    </row>
    <row r="18" spans="1:8">
      <c r="A18" s="67"/>
      <c r="B18" s="67"/>
      <c r="C18" s="67"/>
      <c r="D18" s="67"/>
      <c r="E18" s="67"/>
      <c r="F18" s="67"/>
      <c r="G18" s="67"/>
      <c r="H18" s="67"/>
    </row>
    <row r="19" spans="1:8" s="66" customFormat="1">
      <c r="A19" s="68">
        <v>500</v>
      </c>
      <c r="B19" s="68"/>
      <c r="C19" s="68">
        <f>C21+C22</f>
        <v>371000</v>
      </c>
      <c r="D19" s="68">
        <f>D21+D22</f>
        <v>331000</v>
      </c>
      <c r="E19" s="68">
        <f>E21+E22</f>
        <v>326000</v>
      </c>
      <c r="F19" s="68"/>
      <c r="G19" s="68"/>
      <c r="H19" s="68"/>
    </row>
    <row r="20" spans="1:8">
      <c r="A20" s="67"/>
      <c r="B20" s="67"/>
      <c r="C20" s="67"/>
      <c r="D20" s="67"/>
      <c r="E20" s="67"/>
      <c r="F20" s="67"/>
      <c r="G20" s="67"/>
      <c r="H20" s="67"/>
    </row>
    <row r="21" spans="1:8">
      <c r="A21" s="67">
        <v>502</v>
      </c>
      <c r="B21" s="67"/>
      <c r="C21" s="67">
        <v>60000</v>
      </c>
      <c r="D21" s="67">
        <v>20000</v>
      </c>
      <c r="E21" s="67">
        <v>15000</v>
      </c>
      <c r="F21" s="67"/>
      <c r="G21" s="67"/>
      <c r="H21" s="67"/>
    </row>
    <row r="22" spans="1:8">
      <c r="A22" s="67">
        <v>503</v>
      </c>
      <c r="B22" s="67"/>
      <c r="C22" s="67">
        <v>311000</v>
      </c>
      <c r="D22" s="67">
        <v>311000</v>
      </c>
      <c r="E22" s="67">
        <v>311000</v>
      </c>
      <c r="F22" s="67"/>
      <c r="G22" s="67"/>
      <c r="H22" s="67"/>
    </row>
    <row r="23" spans="1:8">
      <c r="A23" s="67"/>
      <c r="B23" s="67"/>
      <c r="C23" s="67"/>
      <c r="D23" s="67"/>
      <c r="E23" s="67"/>
      <c r="F23" s="67"/>
      <c r="G23" s="67"/>
      <c r="H23" s="67"/>
    </row>
    <row r="24" spans="1:8" s="66" customFormat="1">
      <c r="A24" s="68">
        <v>707</v>
      </c>
      <c r="B24" s="68"/>
      <c r="C24" s="68">
        <v>12000</v>
      </c>
      <c r="D24" s="68">
        <v>12000</v>
      </c>
      <c r="E24" s="68">
        <v>12000</v>
      </c>
      <c r="F24" s="68"/>
      <c r="G24" s="68"/>
      <c r="H24" s="68"/>
    </row>
    <row r="25" spans="1:8">
      <c r="A25" s="67"/>
      <c r="B25" s="67"/>
      <c r="C25" s="67"/>
      <c r="D25" s="67"/>
      <c r="E25" s="67"/>
      <c r="F25" s="67"/>
      <c r="G25" s="67"/>
      <c r="H25" s="67"/>
    </row>
    <row r="26" spans="1:8" s="66" customFormat="1">
      <c r="A26" s="68">
        <v>800</v>
      </c>
      <c r="B26" s="68"/>
      <c r="C26" s="68">
        <v>2194400</v>
      </c>
      <c r="D26" s="68">
        <v>2194400</v>
      </c>
      <c r="E26" s="68">
        <v>2194400</v>
      </c>
      <c r="F26" s="68"/>
      <c r="G26" s="68"/>
      <c r="H26" s="68"/>
    </row>
    <row r="27" spans="1:8">
      <c r="A27" s="67"/>
      <c r="B27" s="67"/>
      <c r="C27" s="67"/>
      <c r="D27" s="67"/>
      <c r="E27" s="67"/>
      <c r="F27" s="67"/>
      <c r="G27" s="67"/>
      <c r="H27" s="67"/>
    </row>
    <row r="28" spans="1:8">
      <c r="A28" s="67"/>
      <c r="B28" s="67"/>
      <c r="C28" s="67"/>
      <c r="D28" s="67"/>
      <c r="E28" s="67"/>
      <c r="F28" s="67"/>
      <c r="G28" s="67"/>
      <c r="H28" s="67"/>
    </row>
    <row r="29" spans="1:8" s="66" customFormat="1">
      <c r="A29" s="68">
        <v>1102</v>
      </c>
      <c r="B29" s="68"/>
      <c r="C29" s="68">
        <v>5000</v>
      </c>
      <c r="D29" s="68">
        <v>5000</v>
      </c>
      <c r="E29" s="68">
        <v>5000</v>
      </c>
      <c r="F29" s="68"/>
      <c r="G29" s="68"/>
      <c r="H29" s="68"/>
    </row>
    <row r="30" spans="1:8">
      <c r="A30" s="67"/>
      <c r="B30" s="67"/>
      <c r="C30" s="67"/>
      <c r="D30" s="67"/>
      <c r="E30" s="67"/>
      <c r="F30" s="67"/>
      <c r="G30" s="67"/>
      <c r="H30" s="67"/>
    </row>
    <row r="31" spans="1:8" s="66" customFormat="1">
      <c r="A31" s="68" t="s">
        <v>206</v>
      </c>
      <c r="B31" s="68"/>
      <c r="C31" s="68">
        <f>C4+C11+C13+C17+C19+C24+C26+C29</f>
        <v>9544700</v>
      </c>
      <c r="D31" s="68">
        <f>D4+D11+D13+D17+D19+D24+D26+D29</f>
        <v>9199700</v>
      </c>
      <c r="E31" s="68">
        <f>E4+E11+E13+E17+E19+E24+E26+E29</f>
        <v>9051500</v>
      </c>
      <c r="F31" s="68"/>
      <c r="G31" s="68"/>
      <c r="H31" s="68"/>
    </row>
    <row r="32" spans="1:8">
      <c r="A32" s="67"/>
      <c r="B32" s="67"/>
      <c r="C32" s="67"/>
      <c r="D32" s="67"/>
      <c r="E32" s="67"/>
      <c r="F32" s="67"/>
      <c r="G32" s="67"/>
      <c r="H32" s="67"/>
    </row>
    <row r="33" spans="1:8">
      <c r="A33" s="67"/>
      <c r="B33" s="67"/>
      <c r="C33" s="67"/>
      <c r="D33" s="67"/>
      <c r="E33" s="67"/>
      <c r="F33" s="67"/>
      <c r="G33" s="67"/>
      <c r="H33" s="67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5"/>
  <sheetViews>
    <sheetView topLeftCell="A106" workbookViewId="0">
      <selection activeCell="G13" sqref="G13"/>
    </sheetView>
  </sheetViews>
  <sheetFormatPr defaultRowHeight="15.75"/>
  <cols>
    <col min="1" max="1" width="62.5703125" style="328" customWidth="1"/>
    <col min="2" max="2" width="19.28515625" style="328" customWidth="1"/>
    <col min="3" max="3" width="17" style="328" customWidth="1"/>
    <col min="4" max="4" width="22.140625" style="19" customWidth="1"/>
    <col min="5" max="5" width="19.85546875" style="106" customWidth="1"/>
    <col min="6" max="6" width="20.42578125" style="106" customWidth="1"/>
  </cols>
  <sheetData>
    <row r="1" spans="1:7">
      <c r="D1" s="18" t="s">
        <v>453</v>
      </c>
    </row>
    <row r="2" spans="1:7">
      <c r="D2" s="18" t="s">
        <v>442</v>
      </c>
    </row>
    <row r="3" spans="1:7">
      <c r="A3" s="328" t="s">
        <v>355</v>
      </c>
      <c r="D3" s="5"/>
    </row>
    <row r="4" spans="1:7">
      <c r="A4" s="381" t="s">
        <v>389</v>
      </c>
      <c r="B4" s="381"/>
      <c r="C4" s="381"/>
      <c r="D4" s="381"/>
    </row>
    <row r="5" spans="1:7">
      <c r="D5" s="18"/>
    </row>
    <row r="6" spans="1:7" ht="15.75" customHeight="1">
      <c r="A6" s="380" t="s">
        <v>117</v>
      </c>
      <c r="B6" s="373"/>
      <c r="C6" s="373"/>
      <c r="D6" s="373"/>
      <c r="E6" s="373"/>
      <c r="F6" s="373"/>
      <c r="G6" s="373"/>
    </row>
    <row r="7" spans="1:7" ht="33" customHeight="1">
      <c r="A7" s="380" t="s">
        <v>454</v>
      </c>
      <c r="B7" s="380"/>
      <c r="C7" s="380"/>
      <c r="D7" s="380"/>
      <c r="E7" s="380"/>
      <c r="F7" s="380"/>
      <c r="G7" s="380"/>
    </row>
    <row r="8" spans="1:7">
      <c r="A8" s="380" t="s">
        <v>462</v>
      </c>
      <c r="B8" s="380"/>
      <c r="C8" s="380"/>
      <c r="D8" s="380"/>
    </row>
    <row r="9" spans="1:7">
      <c r="A9" s="329"/>
    </row>
    <row r="10" spans="1:7">
      <c r="A10" s="108" t="s">
        <v>83</v>
      </c>
      <c r="B10" s="108" t="s">
        <v>83</v>
      </c>
      <c r="C10" s="108" t="s">
        <v>83</v>
      </c>
      <c r="D10" s="109" t="s">
        <v>83</v>
      </c>
    </row>
    <row r="11" spans="1:7" ht="31.5">
      <c r="A11" s="30" t="s">
        <v>84</v>
      </c>
      <c r="B11" s="30" t="s">
        <v>118</v>
      </c>
      <c r="C11" s="30" t="s">
        <v>119</v>
      </c>
      <c r="D11" s="29" t="s">
        <v>85</v>
      </c>
      <c r="E11" s="29" t="s">
        <v>299</v>
      </c>
      <c r="F11" s="29" t="s">
        <v>463</v>
      </c>
    </row>
    <row r="12" spans="1:7" ht="47.25">
      <c r="A12" s="28" t="s">
        <v>152</v>
      </c>
      <c r="B12" s="30">
        <v>7030251180</v>
      </c>
      <c r="C12" s="30"/>
      <c r="D12" s="29"/>
      <c r="E12" s="302">
        <f>E13+E17+E15</f>
        <v>57200</v>
      </c>
      <c r="F12" s="302">
        <f>F13+F17+F15</f>
        <v>57200</v>
      </c>
    </row>
    <row r="13" spans="1:7" ht="47.25">
      <c r="A13" s="31" t="s">
        <v>121</v>
      </c>
      <c r="B13" s="33">
        <v>7030251180</v>
      </c>
      <c r="C13" s="33">
        <v>121</v>
      </c>
      <c r="D13" s="32"/>
      <c r="E13" s="303">
        <f>E14</f>
        <v>44000</v>
      </c>
      <c r="F13" s="303">
        <f>F14</f>
        <v>44000</v>
      </c>
    </row>
    <row r="14" spans="1:7">
      <c r="A14" s="31" t="s">
        <v>154</v>
      </c>
      <c r="B14" s="33">
        <v>7030251180</v>
      </c>
      <c r="C14" s="33">
        <v>121</v>
      </c>
      <c r="D14" s="32" t="s">
        <v>153</v>
      </c>
      <c r="E14" s="303">
        <v>44000</v>
      </c>
      <c r="F14" s="303">
        <v>44000</v>
      </c>
    </row>
    <row r="15" spans="1:7" ht="47.25">
      <c r="A15" s="31" t="s">
        <v>289</v>
      </c>
      <c r="B15" s="33">
        <v>7030251180</v>
      </c>
      <c r="C15" s="33">
        <v>129</v>
      </c>
      <c r="D15" s="32"/>
      <c r="E15" s="303">
        <f>E16</f>
        <v>13000</v>
      </c>
      <c r="F15" s="303">
        <f>F16</f>
        <v>13000</v>
      </c>
    </row>
    <row r="16" spans="1:7">
      <c r="A16" s="31" t="s">
        <v>154</v>
      </c>
      <c r="B16" s="33">
        <v>7030251180</v>
      </c>
      <c r="C16" s="33">
        <v>129</v>
      </c>
      <c r="D16" s="32" t="s">
        <v>153</v>
      </c>
      <c r="E16" s="303">
        <v>13000</v>
      </c>
      <c r="F16" s="303">
        <v>13000</v>
      </c>
    </row>
    <row r="17" spans="1:6" ht="31.5">
      <c r="A17" s="31" t="s">
        <v>122</v>
      </c>
      <c r="B17" s="33">
        <v>7030251180</v>
      </c>
      <c r="C17" s="33">
        <v>244</v>
      </c>
      <c r="D17" s="32"/>
      <c r="E17" s="303">
        <f>E18</f>
        <v>200</v>
      </c>
      <c r="F17" s="303">
        <f>F18</f>
        <v>200</v>
      </c>
    </row>
    <row r="18" spans="1:6">
      <c r="A18" s="31" t="s">
        <v>154</v>
      </c>
      <c r="B18" s="33">
        <v>7030251180</v>
      </c>
      <c r="C18" s="33">
        <v>244</v>
      </c>
      <c r="D18" s="32" t="s">
        <v>153</v>
      </c>
      <c r="E18" s="303">
        <v>200</v>
      </c>
      <c r="F18" s="303">
        <v>200</v>
      </c>
    </row>
    <row r="19" spans="1:6">
      <c r="A19" s="34" t="s">
        <v>132</v>
      </c>
      <c r="B19" s="36">
        <v>7700100000</v>
      </c>
      <c r="C19" s="36"/>
      <c r="D19" s="35"/>
      <c r="E19" s="304">
        <f>E20</f>
        <v>3000</v>
      </c>
      <c r="F19" s="304">
        <f>F20</f>
        <v>3000</v>
      </c>
    </row>
    <row r="20" spans="1:6">
      <c r="A20" s="31" t="s">
        <v>133</v>
      </c>
      <c r="B20" s="38">
        <v>7700189120</v>
      </c>
      <c r="C20" s="38">
        <v>870</v>
      </c>
      <c r="D20" s="37"/>
      <c r="E20" s="303">
        <f>E21</f>
        <v>3000</v>
      </c>
      <c r="F20" s="303">
        <f>F21</f>
        <v>3000</v>
      </c>
    </row>
    <row r="21" spans="1:6">
      <c r="A21" s="31" t="s">
        <v>94</v>
      </c>
      <c r="B21" s="38">
        <v>7700189120</v>
      </c>
      <c r="C21" s="38">
        <v>870</v>
      </c>
      <c r="D21" s="37" t="s">
        <v>95</v>
      </c>
      <c r="E21" s="303">
        <v>3000</v>
      </c>
      <c r="F21" s="303">
        <v>3000</v>
      </c>
    </row>
    <row r="22" spans="1:6" ht="47.25">
      <c r="A22" s="110" t="s">
        <v>139</v>
      </c>
      <c r="B22" s="30">
        <v>7704002</v>
      </c>
      <c r="C22" s="30"/>
      <c r="D22" s="29"/>
      <c r="E22" s="304"/>
      <c r="F22" s="304"/>
    </row>
    <row r="23" spans="1:6" ht="31.5">
      <c r="A23" s="39" t="s">
        <v>122</v>
      </c>
      <c r="B23" s="33">
        <v>7704002</v>
      </c>
      <c r="C23" s="33">
        <v>244</v>
      </c>
      <c r="D23" s="32"/>
      <c r="E23" s="303"/>
      <c r="F23" s="303"/>
    </row>
    <row r="24" spans="1:6">
      <c r="A24" s="39" t="s">
        <v>108</v>
      </c>
      <c r="B24" s="33">
        <v>7704002</v>
      </c>
      <c r="C24" s="33">
        <v>244</v>
      </c>
      <c r="D24" s="32" t="s">
        <v>109</v>
      </c>
      <c r="E24" s="303"/>
      <c r="F24" s="303"/>
    </row>
    <row r="25" spans="1:6">
      <c r="A25" s="34" t="s">
        <v>123</v>
      </c>
      <c r="B25" s="36">
        <v>7700300000</v>
      </c>
      <c r="C25" s="36"/>
      <c r="D25" s="35"/>
      <c r="E25" s="304">
        <f>E26+E30+E28</f>
        <v>599156.38</v>
      </c>
      <c r="F25" s="304">
        <f>F26+F30+F28</f>
        <v>434442.51</v>
      </c>
    </row>
    <row r="26" spans="1:6" ht="47.25">
      <c r="A26" s="31" t="s">
        <v>121</v>
      </c>
      <c r="B26" s="38">
        <v>7700380110</v>
      </c>
      <c r="C26" s="38">
        <v>121</v>
      </c>
      <c r="D26" s="37"/>
      <c r="E26" s="303">
        <f>E27</f>
        <v>450811.78</v>
      </c>
      <c r="F26" s="303">
        <f>F27</f>
        <v>329251.17</v>
      </c>
    </row>
    <row r="27" spans="1:6" ht="31.5">
      <c r="A27" s="31" t="s">
        <v>124</v>
      </c>
      <c r="B27" s="38">
        <v>7700380110</v>
      </c>
      <c r="C27" s="38">
        <v>121</v>
      </c>
      <c r="D27" s="37" t="s">
        <v>89</v>
      </c>
      <c r="E27" s="303">
        <v>450811.78</v>
      </c>
      <c r="F27" s="303">
        <v>329251.17</v>
      </c>
    </row>
    <row r="28" spans="1:6" ht="47.25">
      <c r="A28" s="31" t="s">
        <v>289</v>
      </c>
      <c r="B28" s="38">
        <v>7700380110</v>
      </c>
      <c r="C28" s="38">
        <v>129</v>
      </c>
      <c r="D28" s="37"/>
      <c r="E28" s="303">
        <f>E29</f>
        <v>136344.6</v>
      </c>
      <c r="F28" s="303">
        <f>F29</f>
        <v>99191.34</v>
      </c>
    </row>
    <row r="29" spans="1:6" ht="31.5">
      <c r="A29" s="31" t="s">
        <v>124</v>
      </c>
      <c r="B29" s="38">
        <v>7700380110</v>
      </c>
      <c r="C29" s="38">
        <v>129</v>
      </c>
      <c r="D29" s="37" t="s">
        <v>89</v>
      </c>
      <c r="E29" s="303">
        <v>136344.6</v>
      </c>
      <c r="F29" s="303">
        <v>99191.34</v>
      </c>
    </row>
    <row r="30" spans="1:6" ht="47.25">
      <c r="A30" s="31" t="s">
        <v>90</v>
      </c>
      <c r="B30" s="38">
        <v>7700380190</v>
      </c>
      <c r="C30" s="38">
        <v>122</v>
      </c>
      <c r="D30" s="37" t="s">
        <v>89</v>
      </c>
      <c r="E30" s="303">
        <v>12000</v>
      </c>
      <c r="F30" s="303">
        <v>6000</v>
      </c>
    </row>
    <row r="31" spans="1:6">
      <c r="A31" s="34" t="s">
        <v>125</v>
      </c>
      <c r="B31" s="36">
        <v>7700400000</v>
      </c>
      <c r="C31" s="36"/>
      <c r="D31" s="35"/>
      <c r="E31" s="304">
        <f>E33+E35+E39+E43+E45+E36+E41</f>
        <v>1119832</v>
      </c>
      <c r="F31" s="304">
        <f>F33+F35+F39+F43+F45+F36+F41</f>
        <v>915580.39</v>
      </c>
    </row>
    <row r="32" spans="1:6" ht="47.25">
      <c r="A32" s="31" t="s">
        <v>121</v>
      </c>
      <c r="B32" s="38">
        <v>7700480110</v>
      </c>
      <c r="C32" s="38">
        <v>121</v>
      </c>
      <c r="D32" s="37"/>
      <c r="E32" s="303">
        <f>E33</f>
        <v>759445.57</v>
      </c>
      <c r="F32" s="303">
        <f>F33</f>
        <v>653537.6</v>
      </c>
    </row>
    <row r="33" spans="1:6" ht="47.25">
      <c r="A33" s="31" t="s">
        <v>90</v>
      </c>
      <c r="B33" s="38">
        <v>7700480110</v>
      </c>
      <c r="C33" s="38">
        <v>121</v>
      </c>
      <c r="D33" s="37" t="s">
        <v>91</v>
      </c>
      <c r="E33" s="303">
        <v>759445.57</v>
      </c>
      <c r="F33" s="303">
        <v>653537.6</v>
      </c>
    </row>
    <row r="34" spans="1:6" ht="47.25">
      <c r="A34" s="31" t="s">
        <v>126</v>
      </c>
      <c r="B34" s="38">
        <v>7700480190</v>
      </c>
      <c r="C34" s="38">
        <v>122</v>
      </c>
      <c r="D34" s="37"/>
      <c r="E34" s="303">
        <f>E35</f>
        <v>5000</v>
      </c>
      <c r="F34" s="303">
        <f>F35</f>
        <v>3000</v>
      </c>
    </row>
    <row r="35" spans="1:6" ht="47.25">
      <c r="A35" s="31" t="s">
        <v>90</v>
      </c>
      <c r="B35" s="38">
        <v>7700480190</v>
      </c>
      <c r="C35" s="38">
        <v>122</v>
      </c>
      <c r="D35" s="37" t="s">
        <v>91</v>
      </c>
      <c r="E35" s="303">
        <v>5000</v>
      </c>
      <c r="F35" s="303">
        <v>3000</v>
      </c>
    </row>
    <row r="36" spans="1:6" ht="47.25">
      <c r="A36" s="31" t="s">
        <v>289</v>
      </c>
      <c r="B36" s="38">
        <v>7700480190</v>
      </c>
      <c r="C36" s="38">
        <v>129</v>
      </c>
      <c r="D36" s="37"/>
      <c r="E36" s="303">
        <f>E37</f>
        <v>216186.43</v>
      </c>
      <c r="F36" s="303">
        <f>F37</f>
        <v>193042.79</v>
      </c>
    </row>
    <row r="37" spans="1:6" ht="47.25">
      <c r="A37" s="31" t="s">
        <v>90</v>
      </c>
      <c r="B37" s="38">
        <v>7700480190</v>
      </c>
      <c r="C37" s="38">
        <v>129</v>
      </c>
      <c r="D37" s="37" t="s">
        <v>91</v>
      </c>
      <c r="E37" s="303">
        <v>216186.43</v>
      </c>
      <c r="F37" s="303">
        <v>193042.79</v>
      </c>
    </row>
    <row r="38" spans="1:6" ht="31.5">
      <c r="A38" s="31" t="s">
        <v>127</v>
      </c>
      <c r="B38" s="38">
        <v>7700480190</v>
      </c>
      <c r="C38" s="38">
        <v>240</v>
      </c>
      <c r="D38" s="37"/>
      <c r="E38" s="303">
        <f>E39</f>
        <v>129200</v>
      </c>
      <c r="F38" s="303">
        <f>F39</f>
        <v>58000</v>
      </c>
    </row>
    <row r="39" spans="1:6" ht="47.25">
      <c r="A39" s="31" t="s">
        <v>90</v>
      </c>
      <c r="B39" s="38">
        <v>7700480190</v>
      </c>
      <c r="C39" s="38">
        <v>244</v>
      </c>
      <c r="D39" s="37" t="s">
        <v>91</v>
      </c>
      <c r="E39" s="303">
        <v>129200</v>
      </c>
      <c r="F39" s="303">
        <v>58000</v>
      </c>
    </row>
    <row r="40" spans="1:6" ht="31.5">
      <c r="A40" s="335" t="s">
        <v>399</v>
      </c>
      <c r="B40" s="38">
        <v>7700400000</v>
      </c>
      <c r="C40" s="38">
        <v>851</v>
      </c>
      <c r="D40" s="37"/>
      <c r="E40" s="303">
        <f>E41</f>
        <v>3000</v>
      </c>
      <c r="F40" s="303">
        <f>F41</f>
        <v>3000</v>
      </c>
    </row>
    <row r="41" spans="1:6" ht="47.25">
      <c r="A41" s="31" t="s">
        <v>90</v>
      </c>
      <c r="B41" s="38">
        <v>7700487010</v>
      </c>
      <c r="C41" s="38">
        <v>851</v>
      </c>
      <c r="D41" s="37" t="s">
        <v>91</v>
      </c>
      <c r="E41" s="303">
        <v>3000</v>
      </c>
      <c r="F41" s="303">
        <v>3000</v>
      </c>
    </row>
    <row r="42" spans="1:6">
      <c r="A42" s="31" t="s">
        <v>290</v>
      </c>
      <c r="B42" s="38">
        <v>7700400000</v>
      </c>
      <c r="C42" s="38">
        <v>852</v>
      </c>
      <c r="D42" s="37"/>
      <c r="E42" s="303">
        <f>E43</f>
        <v>6000</v>
      </c>
      <c r="F42" s="303">
        <f>F43</f>
        <v>4000</v>
      </c>
    </row>
    <row r="43" spans="1:6" ht="47.25">
      <c r="A43" s="31" t="s">
        <v>90</v>
      </c>
      <c r="B43" s="38">
        <v>7700487010</v>
      </c>
      <c r="C43" s="38">
        <v>852</v>
      </c>
      <c r="D43" s="37" t="s">
        <v>91</v>
      </c>
      <c r="E43" s="303">
        <v>6000</v>
      </c>
      <c r="F43" s="303">
        <v>4000</v>
      </c>
    </row>
    <row r="44" spans="1:6">
      <c r="A44" s="31" t="s">
        <v>291</v>
      </c>
      <c r="B44" s="38">
        <v>7700489999</v>
      </c>
      <c r="C44" s="38">
        <v>853</v>
      </c>
      <c r="D44" s="37"/>
      <c r="E44" s="303">
        <f>E45</f>
        <v>1000</v>
      </c>
      <c r="F44" s="303">
        <f>F45</f>
        <v>1000</v>
      </c>
    </row>
    <row r="45" spans="1:6" ht="47.25">
      <c r="A45" s="31" t="s">
        <v>90</v>
      </c>
      <c r="B45" s="38">
        <v>7700489999</v>
      </c>
      <c r="C45" s="38">
        <v>853</v>
      </c>
      <c r="D45" s="37" t="s">
        <v>91</v>
      </c>
      <c r="E45" s="303">
        <v>1000</v>
      </c>
      <c r="F45" s="303">
        <v>1000</v>
      </c>
    </row>
    <row r="46" spans="1:6" ht="47.25">
      <c r="A46" s="34" t="s">
        <v>92</v>
      </c>
      <c r="B46" s="36">
        <v>7701389999</v>
      </c>
      <c r="C46" s="36">
        <v>540</v>
      </c>
      <c r="D46" s="35" t="s">
        <v>93</v>
      </c>
      <c r="E46" s="304">
        <v>547363.24</v>
      </c>
      <c r="F46" s="304">
        <v>547363.24</v>
      </c>
    </row>
    <row r="47" spans="1:6">
      <c r="A47" s="34" t="s">
        <v>233</v>
      </c>
      <c r="B47" s="36">
        <v>9020189999</v>
      </c>
      <c r="C47" s="36">
        <v>880</v>
      </c>
      <c r="D47" s="35" t="s">
        <v>234</v>
      </c>
      <c r="E47" s="304">
        <v>0</v>
      </c>
      <c r="F47" s="304">
        <v>0</v>
      </c>
    </row>
    <row r="48" spans="1:6" ht="31.5">
      <c r="A48" s="34" t="s">
        <v>210</v>
      </c>
      <c r="B48" s="36">
        <v>7700700000</v>
      </c>
      <c r="C48" s="36"/>
      <c r="D48" s="35"/>
      <c r="E48" s="304">
        <f>E49+E53+E54+E52+E56+E58+E60</f>
        <v>198624.32</v>
      </c>
      <c r="F48" s="304">
        <f>F49+F53+F54+F52+F56+F58+F60</f>
        <v>159694.32</v>
      </c>
    </row>
    <row r="49" spans="1:6" ht="31.5">
      <c r="A49" s="31" t="s">
        <v>130</v>
      </c>
      <c r="B49" s="38">
        <v>7700782110</v>
      </c>
      <c r="C49" s="38">
        <v>111</v>
      </c>
      <c r="D49" s="37"/>
      <c r="E49" s="303">
        <f>E50</f>
        <v>100717.6</v>
      </c>
      <c r="F49" s="303">
        <f>F50</f>
        <v>85717.6</v>
      </c>
    </row>
    <row r="50" spans="1:6">
      <c r="A50" s="31" t="s">
        <v>112</v>
      </c>
      <c r="B50" s="38">
        <v>7700782110</v>
      </c>
      <c r="C50" s="38">
        <v>111</v>
      </c>
      <c r="D50" s="37" t="s">
        <v>113</v>
      </c>
      <c r="E50" s="303">
        <v>100717.6</v>
      </c>
      <c r="F50" s="303">
        <v>85717.6</v>
      </c>
    </row>
    <row r="51" spans="1:6" ht="47.25">
      <c r="A51" s="31" t="s">
        <v>292</v>
      </c>
      <c r="B51" s="38">
        <v>7700782110</v>
      </c>
      <c r="C51" s="38">
        <v>119</v>
      </c>
      <c r="D51" s="37"/>
      <c r="E51" s="303">
        <f>E52</f>
        <v>28906.720000000001</v>
      </c>
      <c r="F51" s="303">
        <f>F52</f>
        <v>24376.720000000001</v>
      </c>
    </row>
    <row r="52" spans="1:6">
      <c r="A52" s="31" t="s">
        <v>112</v>
      </c>
      <c r="B52" s="38">
        <v>7700782110</v>
      </c>
      <c r="C52" s="38">
        <v>119</v>
      </c>
      <c r="D52" s="37" t="s">
        <v>113</v>
      </c>
      <c r="E52" s="303">
        <v>28906.720000000001</v>
      </c>
      <c r="F52" s="303">
        <v>24376.720000000001</v>
      </c>
    </row>
    <row r="53" spans="1:6">
      <c r="A53" s="31" t="s">
        <v>112</v>
      </c>
      <c r="B53" s="38">
        <v>7700782190</v>
      </c>
      <c r="C53" s="38">
        <v>112</v>
      </c>
      <c r="D53" s="37" t="s">
        <v>113</v>
      </c>
      <c r="E53" s="303">
        <v>3000</v>
      </c>
      <c r="F53" s="303">
        <v>3000</v>
      </c>
    </row>
    <row r="54" spans="1:6" ht="31.5">
      <c r="A54" s="31" t="s">
        <v>122</v>
      </c>
      <c r="B54" s="38">
        <v>7700782190</v>
      </c>
      <c r="C54" s="38">
        <v>244</v>
      </c>
      <c r="D54" s="37"/>
      <c r="E54" s="303">
        <f>E55</f>
        <v>25000</v>
      </c>
      <c r="F54" s="303">
        <f>F55</f>
        <v>6000</v>
      </c>
    </row>
    <row r="55" spans="1:6">
      <c r="A55" s="31" t="s">
        <v>112</v>
      </c>
      <c r="B55" s="38">
        <v>7700782190</v>
      </c>
      <c r="C55" s="38">
        <v>244</v>
      </c>
      <c r="D55" s="37" t="s">
        <v>113</v>
      </c>
      <c r="E55" s="303">
        <v>25000</v>
      </c>
      <c r="F55" s="303">
        <v>6000</v>
      </c>
    </row>
    <row r="56" spans="1:6">
      <c r="A56" s="31" t="s">
        <v>291</v>
      </c>
      <c r="B56" s="38">
        <v>7700782190</v>
      </c>
      <c r="C56" s="38">
        <v>853</v>
      </c>
      <c r="D56" s="37"/>
      <c r="E56" s="303">
        <f>E57</f>
        <v>1000</v>
      </c>
      <c r="F56" s="303">
        <f>F57</f>
        <v>600</v>
      </c>
    </row>
    <row r="57" spans="1:6" ht="47.25">
      <c r="A57" s="31" t="s">
        <v>90</v>
      </c>
      <c r="B57" s="38">
        <v>7700782190</v>
      </c>
      <c r="C57" s="38">
        <v>853</v>
      </c>
      <c r="D57" s="37" t="s">
        <v>113</v>
      </c>
      <c r="E57" s="303">
        <v>1000</v>
      </c>
      <c r="F57" s="303">
        <v>600</v>
      </c>
    </row>
    <row r="58" spans="1:6" ht="31.5">
      <c r="A58" s="31" t="s">
        <v>122</v>
      </c>
      <c r="B58" s="336" t="s">
        <v>402</v>
      </c>
      <c r="C58" s="38">
        <v>244</v>
      </c>
      <c r="D58" s="37"/>
      <c r="E58" s="303">
        <f>E59</f>
        <v>20000</v>
      </c>
      <c r="F58" s="303">
        <f>F59</f>
        <v>20000</v>
      </c>
    </row>
    <row r="59" spans="1:6" ht="31.5">
      <c r="A59" s="334" t="s">
        <v>400</v>
      </c>
      <c r="B59" s="336" t="s">
        <v>403</v>
      </c>
      <c r="C59" s="38">
        <v>244</v>
      </c>
      <c r="D59" s="37" t="s">
        <v>113</v>
      </c>
      <c r="E59" s="303">
        <v>20000</v>
      </c>
      <c r="F59" s="303">
        <v>20000</v>
      </c>
    </row>
    <row r="60" spans="1:6" ht="31.5">
      <c r="A60" s="31" t="s">
        <v>122</v>
      </c>
      <c r="B60" s="337" t="s">
        <v>426</v>
      </c>
      <c r="C60" s="38">
        <v>244</v>
      </c>
      <c r="D60" s="37"/>
      <c r="E60" s="303">
        <f>E61</f>
        <v>20000</v>
      </c>
      <c r="F60" s="303">
        <f>F61</f>
        <v>20000</v>
      </c>
    </row>
    <row r="61" spans="1:6" ht="31.5">
      <c r="A61" s="334" t="s">
        <v>401</v>
      </c>
      <c r="B61" s="337" t="s">
        <v>404</v>
      </c>
      <c r="C61" s="38">
        <v>244</v>
      </c>
      <c r="D61" s="37" t="s">
        <v>113</v>
      </c>
      <c r="E61" s="303">
        <v>20000</v>
      </c>
      <c r="F61" s="303">
        <v>20000</v>
      </c>
    </row>
    <row r="62" spans="1:6" ht="31.5">
      <c r="A62" s="34" t="s">
        <v>208</v>
      </c>
      <c r="B62" s="36">
        <v>7700800000</v>
      </c>
      <c r="C62" s="38"/>
      <c r="D62" s="37"/>
      <c r="E62" s="304">
        <f>E64+E76+E73</f>
        <v>88472.14</v>
      </c>
      <c r="F62" s="304">
        <f>F64+F76+F73</f>
        <v>68751</v>
      </c>
    </row>
    <row r="63" spans="1:6" ht="31.5">
      <c r="A63" s="31" t="s">
        <v>130</v>
      </c>
      <c r="B63" s="38">
        <v>7700882110</v>
      </c>
      <c r="C63" s="38">
        <v>111</v>
      </c>
      <c r="D63" s="37"/>
      <c r="E63" s="303">
        <f>E64</f>
        <v>66646.8</v>
      </c>
      <c r="F63" s="303">
        <f>F64</f>
        <v>51500</v>
      </c>
    </row>
    <row r="64" spans="1:6">
      <c r="A64" s="31" t="s">
        <v>209</v>
      </c>
      <c r="B64" s="38">
        <v>7700882110</v>
      </c>
      <c r="C64" s="38">
        <v>111</v>
      </c>
      <c r="D64" s="37" t="s">
        <v>113</v>
      </c>
      <c r="E64" s="303">
        <v>66646.8</v>
      </c>
      <c r="F64" s="303">
        <v>51500</v>
      </c>
    </row>
    <row r="65" spans="1:6" ht="31.5">
      <c r="A65" s="31" t="s">
        <v>122</v>
      </c>
      <c r="B65" s="38">
        <v>7707802</v>
      </c>
      <c r="C65" s="38">
        <v>244</v>
      </c>
      <c r="D65" s="37"/>
      <c r="E65" s="303"/>
      <c r="F65" s="303"/>
    </row>
    <row r="66" spans="1:6">
      <c r="A66" s="31" t="s">
        <v>209</v>
      </c>
      <c r="B66" s="38">
        <v>7707802</v>
      </c>
      <c r="C66" s="38">
        <v>244</v>
      </c>
      <c r="D66" s="37" t="s">
        <v>113</v>
      </c>
      <c r="E66" s="303"/>
      <c r="F66" s="303"/>
    </row>
    <row r="67" spans="1:6">
      <c r="A67" s="110" t="s">
        <v>131</v>
      </c>
      <c r="B67" s="30">
        <v>7707023</v>
      </c>
      <c r="C67" s="30"/>
      <c r="D67" s="29"/>
      <c r="E67" s="304"/>
      <c r="F67" s="304"/>
    </row>
    <row r="68" spans="1:6" ht="31.5">
      <c r="A68" s="31" t="s">
        <v>122</v>
      </c>
      <c r="B68" s="38">
        <v>7707023</v>
      </c>
      <c r="C68" s="38">
        <v>244</v>
      </c>
      <c r="D68" s="37"/>
      <c r="E68" s="303"/>
      <c r="F68" s="303"/>
    </row>
    <row r="69" spans="1:6">
      <c r="A69" s="31" t="s">
        <v>150</v>
      </c>
      <c r="B69" s="38">
        <v>7707023</v>
      </c>
      <c r="C69" s="38">
        <v>244</v>
      </c>
      <c r="D69" s="37" t="s">
        <v>149</v>
      </c>
      <c r="E69" s="303"/>
      <c r="F69" s="303"/>
    </row>
    <row r="70" spans="1:6" ht="47.25">
      <c r="A70" s="34" t="s">
        <v>138</v>
      </c>
      <c r="B70" s="36">
        <v>7707026</v>
      </c>
      <c r="C70" s="36"/>
      <c r="D70" s="35"/>
      <c r="E70" s="304"/>
      <c r="F70" s="304"/>
    </row>
    <row r="71" spans="1:6" ht="31.5">
      <c r="A71" s="31" t="s">
        <v>122</v>
      </c>
      <c r="B71" s="38">
        <v>7707026</v>
      </c>
      <c r="C71" s="38">
        <v>244</v>
      </c>
      <c r="D71" s="37"/>
      <c r="E71" s="303"/>
      <c r="F71" s="303"/>
    </row>
    <row r="72" spans="1:6">
      <c r="A72" s="31" t="s">
        <v>108</v>
      </c>
      <c r="B72" s="38">
        <v>7707026</v>
      </c>
      <c r="C72" s="38">
        <v>244</v>
      </c>
      <c r="D72" s="37" t="s">
        <v>109</v>
      </c>
      <c r="E72" s="303"/>
      <c r="F72" s="303"/>
    </row>
    <row r="73" spans="1:6" ht="47.25">
      <c r="A73" s="31" t="s">
        <v>292</v>
      </c>
      <c r="B73" s="38">
        <v>7700882110</v>
      </c>
      <c r="C73" s="38">
        <v>119</v>
      </c>
      <c r="D73" s="37"/>
      <c r="E73" s="303">
        <f>E74</f>
        <v>19825.34</v>
      </c>
      <c r="F73" s="303">
        <f>F74</f>
        <v>15251</v>
      </c>
    </row>
    <row r="74" spans="1:6">
      <c r="A74" s="31" t="s">
        <v>209</v>
      </c>
      <c r="B74" s="38">
        <v>7700882110</v>
      </c>
      <c r="C74" s="38">
        <v>119</v>
      </c>
      <c r="D74" s="37" t="s">
        <v>113</v>
      </c>
      <c r="E74" s="303">
        <v>19825.34</v>
      </c>
      <c r="F74" s="303">
        <v>15251</v>
      </c>
    </row>
    <row r="75" spans="1:6" ht="31.5">
      <c r="A75" s="31" t="s">
        <v>122</v>
      </c>
      <c r="B75" s="38">
        <v>7700882190</v>
      </c>
      <c r="C75" s="38">
        <v>244</v>
      </c>
      <c r="D75" s="37"/>
      <c r="E75" s="303">
        <f>E76</f>
        <v>2000</v>
      </c>
      <c r="F75" s="303">
        <f>F76</f>
        <v>2000</v>
      </c>
    </row>
    <row r="76" spans="1:6">
      <c r="A76" s="31" t="s">
        <v>209</v>
      </c>
      <c r="B76" s="38">
        <v>7700882190</v>
      </c>
      <c r="C76" s="38">
        <v>244</v>
      </c>
      <c r="D76" s="37" t="s">
        <v>113</v>
      </c>
      <c r="E76" s="303">
        <v>2000</v>
      </c>
      <c r="F76" s="303">
        <v>2000</v>
      </c>
    </row>
    <row r="77" spans="1:6" ht="31.5">
      <c r="A77" s="31" t="s">
        <v>122</v>
      </c>
      <c r="B77" s="340" t="s">
        <v>406</v>
      </c>
      <c r="C77" s="38">
        <v>244</v>
      </c>
      <c r="D77" s="37"/>
      <c r="E77" s="304">
        <f>E78</f>
        <v>22600</v>
      </c>
      <c r="F77" s="304">
        <f>F78</f>
        <v>44000</v>
      </c>
    </row>
    <row r="78" spans="1:6" ht="47.25">
      <c r="A78" s="338" t="s">
        <v>405</v>
      </c>
      <c r="B78" s="340" t="s">
        <v>406</v>
      </c>
      <c r="C78" s="38">
        <v>244</v>
      </c>
      <c r="D78" s="37" t="s">
        <v>101</v>
      </c>
      <c r="E78" s="303">
        <v>22600</v>
      </c>
      <c r="F78" s="303">
        <v>44000</v>
      </c>
    </row>
    <row r="79" spans="1:6" ht="47.25">
      <c r="A79" s="174" t="s">
        <v>294</v>
      </c>
      <c r="B79" s="36"/>
      <c r="C79" s="36"/>
      <c r="D79" s="35"/>
      <c r="E79" s="304">
        <f>E80+E82</f>
        <v>0</v>
      </c>
      <c r="F79" s="304">
        <f>F80+F82</f>
        <v>0</v>
      </c>
    </row>
    <row r="80" spans="1:6" ht="47.25">
      <c r="A80" s="9" t="s">
        <v>271</v>
      </c>
      <c r="B80" s="36">
        <v>4100000000</v>
      </c>
      <c r="C80" s="36">
        <v>244</v>
      </c>
      <c r="D80" s="35" t="s">
        <v>99</v>
      </c>
      <c r="E80" s="304">
        <f>E81</f>
        <v>0</v>
      </c>
      <c r="F80" s="304">
        <f>F81</f>
        <v>0</v>
      </c>
    </row>
    <row r="81" spans="1:6" ht="78.75">
      <c r="A81" s="49" t="s">
        <v>293</v>
      </c>
      <c r="B81" s="36">
        <v>4100189999</v>
      </c>
      <c r="C81" s="36">
        <v>244</v>
      </c>
      <c r="D81" s="35" t="s">
        <v>99</v>
      </c>
      <c r="E81" s="304">
        <v>0</v>
      </c>
      <c r="F81" s="304">
        <v>0</v>
      </c>
    </row>
    <row r="82" spans="1:6" ht="78.75">
      <c r="A82" s="338" t="s">
        <v>407</v>
      </c>
      <c r="B82" s="339" t="s">
        <v>408</v>
      </c>
      <c r="C82" s="38">
        <v>244</v>
      </c>
      <c r="D82" s="37"/>
      <c r="E82" s="303">
        <f>E83</f>
        <v>0</v>
      </c>
      <c r="F82" s="303">
        <f>F83</f>
        <v>0</v>
      </c>
    </row>
    <row r="83" spans="1:6" ht="78.75">
      <c r="A83" s="49" t="s">
        <v>293</v>
      </c>
      <c r="B83" s="340" t="s">
        <v>409</v>
      </c>
      <c r="C83" s="38">
        <v>244</v>
      </c>
      <c r="D83" s="37" t="s">
        <v>99</v>
      </c>
      <c r="E83" s="303">
        <v>0</v>
      </c>
      <c r="F83" s="303">
        <v>0</v>
      </c>
    </row>
    <row r="84" spans="1:6" ht="31.5">
      <c r="A84" s="334" t="s">
        <v>410</v>
      </c>
      <c r="B84" s="339" t="s">
        <v>411</v>
      </c>
      <c r="C84" s="38"/>
      <c r="D84" s="37"/>
      <c r="E84" s="304">
        <f>E85+E87+E89+E91+E93</f>
        <v>65400</v>
      </c>
      <c r="F84" s="304">
        <f>F85+F87+F89+F91+F93</f>
        <v>65400</v>
      </c>
    </row>
    <row r="85" spans="1:6" ht="31.5">
      <c r="A85" s="334" t="s">
        <v>412</v>
      </c>
      <c r="B85" s="340" t="s">
        <v>413</v>
      </c>
      <c r="C85" s="36">
        <v>244</v>
      </c>
      <c r="D85" s="35"/>
      <c r="E85" s="303">
        <f t="shared" ref="E85:F85" si="0">E86</f>
        <v>9000</v>
      </c>
      <c r="F85" s="303">
        <f t="shared" si="0"/>
        <v>9000</v>
      </c>
    </row>
    <row r="86" spans="1:6" ht="31.5">
      <c r="A86" s="31" t="s">
        <v>122</v>
      </c>
      <c r="B86" s="340" t="s">
        <v>413</v>
      </c>
      <c r="C86" s="38">
        <v>244</v>
      </c>
      <c r="D86" s="37" t="s">
        <v>116</v>
      </c>
      <c r="E86" s="303">
        <v>9000</v>
      </c>
      <c r="F86" s="303">
        <v>9000</v>
      </c>
    </row>
    <row r="87" spans="1:6" ht="31.5">
      <c r="A87" s="341" t="s">
        <v>414</v>
      </c>
      <c r="B87" s="340" t="s">
        <v>416</v>
      </c>
      <c r="C87" s="38">
        <v>244</v>
      </c>
      <c r="D87" s="37"/>
      <c r="E87" s="303">
        <f>E88</f>
        <v>9000</v>
      </c>
      <c r="F87" s="303">
        <f>F88</f>
        <v>9000</v>
      </c>
    </row>
    <row r="88" spans="1:6" ht="31.5">
      <c r="A88" s="31" t="s">
        <v>122</v>
      </c>
      <c r="B88" s="340" t="s">
        <v>416</v>
      </c>
      <c r="C88" s="38">
        <v>244</v>
      </c>
      <c r="D88" s="37" t="s">
        <v>116</v>
      </c>
      <c r="E88" s="303">
        <v>9000</v>
      </c>
      <c r="F88" s="303">
        <v>9000</v>
      </c>
    </row>
    <row r="89" spans="1:6" ht="31.5">
      <c r="A89" s="341" t="s">
        <v>226</v>
      </c>
      <c r="B89" s="340" t="s">
        <v>417</v>
      </c>
      <c r="C89" s="38">
        <v>244</v>
      </c>
      <c r="D89" s="37"/>
      <c r="E89" s="303">
        <f>E90</f>
        <v>1000</v>
      </c>
      <c r="F89" s="303">
        <f>F90</f>
        <v>1000</v>
      </c>
    </row>
    <row r="90" spans="1:6" ht="31.5">
      <c r="A90" s="31" t="s">
        <v>122</v>
      </c>
      <c r="B90" s="340" t="s">
        <v>417</v>
      </c>
      <c r="C90" s="38">
        <v>244</v>
      </c>
      <c r="D90" s="37" t="s">
        <v>116</v>
      </c>
      <c r="E90" s="303">
        <v>1000</v>
      </c>
      <c r="F90" s="303">
        <v>1000</v>
      </c>
    </row>
    <row r="91" spans="1:6" ht="31.5">
      <c r="A91" s="341" t="s">
        <v>415</v>
      </c>
      <c r="B91" s="340" t="s">
        <v>418</v>
      </c>
      <c r="C91" s="38">
        <v>244</v>
      </c>
      <c r="D91" s="37"/>
      <c r="E91" s="303">
        <f>E92</f>
        <v>1000</v>
      </c>
      <c r="F91" s="303">
        <f>F92</f>
        <v>1000</v>
      </c>
    </row>
    <row r="92" spans="1:6" ht="31.5">
      <c r="A92" s="31" t="s">
        <v>122</v>
      </c>
      <c r="B92" s="340" t="s">
        <v>418</v>
      </c>
      <c r="C92" s="38">
        <v>244</v>
      </c>
      <c r="D92" s="37" t="s">
        <v>116</v>
      </c>
      <c r="E92" s="303">
        <v>1000</v>
      </c>
      <c r="F92" s="303">
        <v>1000</v>
      </c>
    </row>
    <row r="93" spans="1:6" ht="31.5">
      <c r="A93" s="341" t="s">
        <v>137</v>
      </c>
      <c r="B93" s="340" t="s">
        <v>419</v>
      </c>
      <c r="C93" s="38">
        <v>244</v>
      </c>
      <c r="D93" s="37"/>
      <c r="E93" s="303">
        <f>E94</f>
        <v>45400</v>
      </c>
      <c r="F93" s="303">
        <f>F94</f>
        <v>45400</v>
      </c>
    </row>
    <row r="94" spans="1:6" ht="31.5">
      <c r="A94" s="31" t="s">
        <v>122</v>
      </c>
      <c r="B94" s="340" t="s">
        <v>419</v>
      </c>
      <c r="C94" s="38">
        <v>244</v>
      </c>
      <c r="D94" s="37" t="s">
        <v>116</v>
      </c>
      <c r="E94" s="303">
        <v>45400</v>
      </c>
      <c r="F94" s="303">
        <v>45400</v>
      </c>
    </row>
    <row r="95" spans="1:6">
      <c r="A95" s="34" t="s">
        <v>104</v>
      </c>
      <c r="B95" s="30"/>
      <c r="C95" s="36"/>
      <c r="D95" s="35"/>
      <c r="E95" s="304">
        <f>E96+E98+E100</f>
        <v>67000</v>
      </c>
      <c r="F95" s="304">
        <f>F96+F98+F100</f>
        <v>52000</v>
      </c>
    </row>
    <row r="96" spans="1:6" ht="94.5">
      <c r="A96" s="34" t="s">
        <v>277</v>
      </c>
      <c r="B96" s="36">
        <v>4200100000</v>
      </c>
      <c r="C96" s="36">
        <v>244</v>
      </c>
      <c r="D96" s="35"/>
      <c r="E96" s="304">
        <f>E97</f>
        <v>67000</v>
      </c>
      <c r="F96" s="304">
        <f>F97</f>
        <v>52000</v>
      </c>
    </row>
    <row r="97" spans="1:6">
      <c r="A97" s="31" t="s">
        <v>104</v>
      </c>
      <c r="B97" s="38">
        <v>4200189999</v>
      </c>
      <c r="C97" s="38">
        <v>244</v>
      </c>
      <c r="D97" s="37" t="s">
        <v>105</v>
      </c>
      <c r="E97" s="303">
        <v>67000</v>
      </c>
      <c r="F97" s="303">
        <v>52000</v>
      </c>
    </row>
    <row r="98" spans="1:6" ht="110.25">
      <c r="A98" s="338" t="s">
        <v>420</v>
      </c>
      <c r="B98" s="36">
        <v>4300100000</v>
      </c>
      <c r="C98" s="36">
        <v>244</v>
      </c>
      <c r="D98" s="35"/>
      <c r="E98" s="304">
        <f>E99</f>
        <v>0</v>
      </c>
      <c r="F98" s="304">
        <f>F99</f>
        <v>0</v>
      </c>
    </row>
    <row r="99" spans="1:6">
      <c r="A99" s="31" t="s">
        <v>104</v>
      </c>
      <c r="B99" s="38">
        <v>4300189999</v>
      </c>
      <c r="C99" s="38">
        <v>244</v>
      </c>
      <c r="D99" s="35" t="s">
        <v>105</v>
      </c>
      <c r="E99" s="303">
        <v>0</v>
      </c>
      <c r="F99" s="303">
        <v>0</v>
      </c>
    </row>
    <row r="100" spans="1:6" ht="47.25">
      <c r="A100" s="338" t="s">
        <v>421</v>
      </c>
      <c r="B100" s="36">
        <v>4400100000</v>
      </c>
      <c r="C100" s="36">
        <v>244</v>
      </c>
      <c r="D100" s="35"/>
      <c r="E100" s="304">
        <f>E101</f>
        <v>0</v>
      </c>
      <c r="F100" s="304">
        <f>F101</f>
        <v>0</v>
      </c>
    </row>
    <row r="101" spans="1:6">
      <c r="A101" s="31" t="s">
        <v>104</v>
      </c>
      <c r="B101" s="38">
        <v>4400189999</v>
      </c>
      <c r="C101" s="38">
        <v>244</v>
      </c>
      <c r="D101" s="37" t="s">
        <v>105</v>
      </c>
      <c r="E101" s="303">
        <v>0</v>
      </c>
      <c r="F101" s="303">
        <v>0</v>
      </c>
    </row>
    <row r="102" spans="1:6">
      <c r="A102" s="34" t="s">
        <v>342</v>
      </c>
      <c r="B102" s="36"/>
      <c r="C102" s="36"/>
      <c r="D102" s="35"/>
      <c r="E102" s="304">
        <f>E103+E105</f>
        <v>5000</v>
      </c>
      <c r="F102" s="304">
        <f>F103+F105</f>
        <v>5000</v>
      </c>
    </row>
    <row r="103" spans="1:6" ht="47.25">
      <c r="A103" s="334" t="s">
        <v>422</v>
      </c>
      <c r="B103" s="36">
        <v>4500100000</v>
      </c>
      <c r="C103" s="36">
        <v>244</v>
      </c>
      <c r="D103" s="35"/>
      <c r="E103" s="303">
        <f>E104</f>
        <v>0</v>
      </c>
      <c r="F103" s="303">
        <f>F104</f>
        <v>0</v>
      </c>
    </row>
    <row r="104" spans="1:6">
      <c r="A104" s="34" t="s">
        <v>298</v>
      </c>
      <c r="B104" s="38">
        <v>4500189999</v>
      </c>
      <c r="C104" s="38">
        <v>244</v>
      </c>
      <c r="D104" s="37" t="s">
        <v>341</v>
      </c>
      <c r="E104" s="303">
        <v>0</v>
      </c>
      <c r="F104" s="303">
        <v>0</v>
      </c>
    </row>
    <row r="105" spans="1:6" ht="47.25">
      <c r="A105" s="334" t="s">
        <v>423</v>
      </c>
      <c r="B105" s="336" t="s">
        <v>424</v>
      </c>
      <c r="C105" s="36"/>
      <c r="D105" s="35"/>
      <c r="E105" s="304">
        <f>E106</f>
        <v>5000</v>
      </c>
      <c r="F105" s="304">
        <f>F106</f>
        <v>5000</v>
      </c>
    </row>
    <row r="106" spans="1:6">
      <c r="A106" s="34" t="s">
        <v>298</v>
      </c>
      <c r="B106" s="337" t="s">
        <v>425</v>
      </c>
      <c r="C106" s="38">
        <v>244</v>
      </c>
      <c r="D106" s="37" t="s">
        <v>341</v>
      </c>
      <c r="E106" s="303">
        <v>5000</v>
      </c>
      <c r="F106" s="303">
        <v>5000</v>
      </c>
    </row>
    <row r="107" spans="1:6">
      <c r="A107" s="112" t="s">
        <v>230</v>
      </c>
      <c r="B107" s="113">
        <v>7702200000</v>
      </c>
      <c r="C107" s="113"/>
      <c r="D107" s="114"/>
      <c r="E107" s="305">
        <f>E108</f>
        <v>100000</v>
      </c>
      <c r="F107" s="305">
        <f>F108</f>
        <v>50000</v>
      </c>
    </row>
    <row r="108" spans="1:6" ht="31.5">
      <c r="A108" s="117" t="s">
        <v>229</v>
      </c>
      <c r="B108" s="118">
        <v>7702288060</v>
      </c>
      <c r="C108" s="118">
        <v>321</v>
      </c>
      <c r="D108" s="119"/>
      <c r="E108" s="306">
        <f>E109</f>
        <v>100000</v>
      </c>
      <c r="F108" s="306">
        <f>F109</f>
        <v>50000</v>
      </c>
    </row>
    <row r="109" spans="1:6">
      <c r="A109" s="117" t="s">
        <v>225</v>
      </c>
      <c r="B109" s="118">
        <v>7702288060</v>
      </c>
      <c r="C109" s="118">
        <v>321</v>
      </c>
      <c r="D109" s="119" t="s">
        <v>228</v>
      </c>
      <c r="E109" s="306">
        <v>100000</v>
      </c>
      <c r="F109" s="306">
        <v>50000</v>
      </c>
    </row>
    <row r="110" spans="1:6" ht="60">
      <c r="A110" s="143" t="s">
        <v>241</v>
      </c>
      <c r="B110" s="36" t="s">
        <v>270</v>
      </c>
      <c r="C110" s="36"/>
      <c r="D110" s="35"/>
      <c r="E110" s="304">
        <f>E111</f>
        <v>700</v>
      </c>
      <c r="F110" s="304">
        <f>F111</f>
        <v>700</v>
      </c>
    </row>
    <row r="111" spans="1:6" ht="31.5">
      <c r="A111" s="31" t="s">
        <v>122</v>
      </c>
      <c r="B111" s="38" t="s">
        <v>270</v>
      </c>
      <c r="C111" s="38">
        <v>244</v>
      </c>
      <c r="D111" s="37"/>
      <c r="E111" s="303">
        <f>E112</f>
        <v>700</v>
      </c>
      <c r="F111" s="303">
        <f>F112</f>
        <v>700</v>
      </c>
    </row>
    <row r="112" spans="1:6">
      <c r="A112" s="31" t="s">
        <v>232</v>
      </c>
      <c r="B112" s="38" t="s">
        <v>270</v>
      </c>
      <c r="C112" s="38">
        <v>244</v>
      </c>
      <c r="D112" s="37" t="s">
        <v>239</v>
      </c>
      <c r="E112" s="303">
        <v>700</v>
      </c>
      <c r="F112" s="303">
        <v>700</v>
      </c>
    </row>
    <row r="113" spans="1:6">
      <c r="A113" s="34" t="s">
        <v>114</v>
      </c>
      <c r="B113" s="36"/>
      <c r="C113" s="36"/>
      <c r="D113" s="35"/>
      <c r="E113" s="323">
        <f>E12+E19+E25+E31+E48+E62+E77+E79+E95+E102+E107+E110+E47+E46+E84</f>
        <v>2874348.08</v>
      </c>
      <c r="F113" s="323">
        <f>F12+F19+F25+F31+F48+F62+F77+F79+F95+F102+F107+F110+F47+F46+F84</f>
        <v>2403131.46</v>
      </c>
    </row>
    <row r="115" spans="1:6" ht="18.75">
      <c r="A115" s="1" t="s">
        <v>217</v>
      </c>
      <c r="D115" s="19" t="s">
        <v>218</v>
      </c>
    </row>
  </sheetData>
  <mergeCells count="4">
    <mergeCell ref="A4:D4"/>
    <mergeCell ref="A8:D8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54" fitToHeight="4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97"/>
  <sheetViews>
    <sheetView workbookViewId="0">
      <selection activeCell="I16" sqref="I16"/>
    </sheetView>
  </sheetViews>
  <sheetFormatPr defaultRowHeight="15.75"/>
  <cols>
    <col min="1" max="1" width="50.85546875" style="330" customWidth="1"/>
    <col min="2" max="2" width="14.5703125" style="330" customWidth="1"/>
    <col min="3" max="3" width="16" style="330" customWidth="1"/>
    <col min="4" max="4" width="20.140625" style="19" customWidth="1"/>
    <col min="5" max="5" width="14.28515625" style="19" customWidth="1"/>
    <col min="6" max="6" width="0.140625" style="19" customWidth="1"/>
    <col min="7" max="7" width="19.7109375" style="15" hidden="1" customWidth="1"/>
    <col min="8" max="8" width="15.28515625" customWidth="1"/>
    <col min="9" max="9" width="14.42578125" customWidth="1"/>
  </cols>
  <sheetData>
    <row r="1" spans="1:9">
      <c r="D1" s="18" t="s">
        <v>353</v>
      </c>
    </row>
    <row r="2" spans="1:9">
      <c r="D2" s="18" t="s">
        <v>445</v>
      </c>
    </row>
    <row r="3" spans="1:9">
      <c r="D3" s="5" t="s">
        <v>352</v>
      </c>
    </row>
    <row r="4" spans="1:9">
      <c r="A4" s="330" t="s">
        <v>434</v>
      </c>
      <c r="D4" s="18"/>
      <c r="F4" s="266"/>
    </row>
    <row r="5" spans="1:9">
      <c r="D5" s="18"/>
      <c r="E5" s="18"/>
      <c r="F5" s="18"/>
    </row>
    <row r="6" spans="1:9" ht="56.25" customHeight="1">
      <c r="A6" s="396" t="s">
        <v>461</v>
      </c>
      <c r="B6" s="396"/>
      <c r="C6" s="396"/>
      <c r="D6" s="396"/>
      <c r="E6" s="396"/>
      <c r="F6" s="396"/>
      <c r="G6" s="396"/>
      <c r="H6" s="396"/>
    </row>
    <row r="7" spans="1:9">
      <c r="A7" s="8" t="s">
        <v>83</v>
      </c>
      <c r="B7" s="8" t="s">
        <v>83</v>
      </c>
      <c r="C7" s="8" t="s">
        <v>83</v>
      </c>
      <c r="D7" s="20" t="s">
        <v>83</v>
      </c>
      <c r="E7" s="20" t="s">
        <v>83</v>
      </c>
      <c r="F7" s="20"/>
      <c r="G7" s="8"/>
    </row>
    <row r="8" spans="1:9" ht="78.75">
      <c r="A8" s="390" t="s">
        <v>84</v>
      </c>
      <c r="B8" s="392" t="s">
        <v>160</v>
      </c>
      <c r="C8" s="392" t="s">
        <v>85</v>
      </c>
      <c r="D8" s="394" t="s">
        <v>118</v>
      </c>
      <c r="E8" s="394" t="s">
        <v>119</v>
      </c>
      <c r="F8" s="204" t="s">
        <v>3</v>
      </c>
      <c r="G8" s="205" t="s">
        <v>3</v>
      </c>
      <c r="H8" s="331" t="s">
        <v>3</v>
      </c>
      <c r="I8" s="331" t="s">
        <v>3</v>
      </c>
    </row>
    <row r="9" spans="1:9">
      <c r="A9" s="391"/>
      <c r="B9" s="393"/>
      <c r="C9" s="393"/>
      <c r="D9" s="395"/>
      <c r="E9" s="395"/>
      <c r="F9" s="206">
        <v>2019</v>
      </c>
      <c r="G9" s="205">
        <v>2020</v>
      </c>
      <c r="H9" s="332">
        <v>2020</v>
      </c>
      <c r="I9" s="332">
        <v>2021</v>
      </c>
    </row>
    <row r="10" spans="1:9" ht="47.25">
      <c r="A10" s="28" t="s">
        <v>223</v>
      </c>
      <c r="B10" s="29" t="s">
        <v>235</v>
      </c>
      <c r="C10" s="29"/>
      <c r="D10" s="30"/>
      <c r="E10" s="30"/>
      <c r="F10" s="192"/>
      <c r="G10" s="207"/>
      <c r="H10" s="304"/>
      <c r="I10" s="304"/>
    </row>
    <row r="11" spans="1:9">
      <c r="A11" s="9" t="s">
        <v>86</v>
      </c>
      <c r="B11" s="29" t="s">
        <v>235</v>
      </c>
      <c r="C11" s="29" t="s">
        <v>87</v>
      </c>
      <c r="D11" s="30"/>
      <c r="E11" s="30"/>
      <c r="F11" s="192">
        <f>F12+F17+F26+F30+F33</f>
        <v>1670640</v>
      </c>
      <c r="G11" s="208">
        <f>G12+G17+G26+G30+G33</f>
        <v>1609030</v>
      </c>
      <c r="H11" s="304">
        <f>H12+H17+H26+H30+H33</f>
        <v>2270051.62</v>
      </c>
      <c r="I11" s="304">
        <f>I12+I17+I26+I30+I33</f>
        <v>1901086.14</v>
      </c>
    </row>
    <row r="12" spans="1:9" ht="47.25">
      <c r="A12" s="9" t="s">
        <v>88</v>
      </c>
      <c r="B12" s="29" t="s">
        <v>235</v>
      </c>
      <c r="C12" s="29" t="s">
        <v>89</v>
      </c>
      <c r="D12" s="30"/>
      <c r="E12" s="30"/>
      <c r="F12" s="192">
        <f>F13</f>
        <v>358140</v>
      </c>
      <c r="G12" s="208">
        <f>G13</f>
        <v>295330</v>
      </c>
      <c r="H12" s="304">
        <f>H13</f>
        <v>599156.38</v>
      </c>
      <c r="I12" s="304">
        <f>I13</f>
        <v>434442.51</v>
      </c>
    </row>
    <row r="13" spans="1:9">
      <c r="A13" s="34" t="s">
        <v>123</v>
      </c>
      <c r="B13" s="29" t="s">
        <v>235</v>
      </c>
      <c r="C13" s="29" t="s">
        <v>89</v>
      </c>
      <c r="D13" s="30">
        <v>7700300000</v>
      </c>
      <c r="E13" s="30"/>
      <c r="F13" s="209">
        <f>F14+F16+F15</f>
        <v>358140</v>
      </c>
      <c r="G13" s="209">
        <f>G14+G16+G15</f>
        <v>295330</v>
      </c>
      <c r="H13" s="313">
        <f>H14+H16+H15</f>
        <v>599156.38</v>
      </c>
      <c r="I13" s="313">
        <f>I14+I16+I15</f>
        <v>434442.51</v>
      </c>
    </row>
    <row r="14" spans="1:9" ht="47.25">
      <c r="A14" s="12" t="s">
        <v>121</v>
      </c>
      <c r="B14" s="32" t="s">
        <v>235</v>
      </c>
      <c r="C14" s="32" t="s">
        <v>89</v>
      </c>
      <c r="D14" s="33">
        <v>7700380110</v>
      </c>
      <c r="E14" s="33">
        <v>121</v>
      </c>
      <c r="F14" s="194">
        <v>301640</v>
      </c>
      <c r="G14" s="210">
        <v>240830</v>
      </c>
      <c r="H14" s="303">
        <v>450811.78</v>
      </c>
      <c r="I14" s="303">
        <v>329251.17</v>
      </c>
    </row>
    <row r="15" spans="1:9" ht="63">
      <c r="A15" s="49" t="s">
        <v>289</v>
      </c>
      <c r="B15" s="32" t="s">
        <v>235</v>
      </c>
      <c r="C15" s="32" t="s">
        <v>89</v>
      </c>
      <c r="D15" s="33">
        <v>7700380110</v>
      </c>
      <c r="E15" s="33">
        <v>129</v>
      </c>
      <c r="F15" s="194">
        <v>54500</v>
      </c>
      <c r="G15" s="210">
        <v>52500</v>
      </c>
      <c r="H15" s="303">
        <v>136344.6</v>
      </c>
      <c r="I15" s="303">
        <v>99191.34</v>
      </c>
    </row>
    <row r="16" spans="1:9" ht="47.25">
      <c r="A16" s="12" t="s">
        <v>126</v>
      </c>
      <c r="B16" s="32" t="s">
        <v>235</v>
      </c>
      <c r="C16" s="37" t="s">
        <v>89</v>
      </c>
      <c r="D16" s="38">
        <v>7700380190</v>
      </c>
      <c r="E16" s="38">
        <v>122</v>
      </c>
      <c r="F16" s="198">
        <v>2000</v>
      </c>
      <c r="G16" s="211">
        <v>2000</v>
      </c>
      <c r="H16" s="303">
        <v>12000</v>
      </c>
      <c r="I16" s="303">
        <v>6000</v>
      </c>
    </row>
    <row r="17" spans="1:9">
      <c r="A17" s="34" t="s">
        <v>125</v>
      </c>
      <c r="B17" s="29" t="s">
        <v>235</v>
      </c>
      <c r="C17" s="35" t="s">
        <v>91</v>
      </c>
      <c r="D17" s="36">
        <v>7700400000</v>
      </c>
      <c r="E17" s="36"/>
      <c r="F17" s="197">
        <f>F18+F20+F21+F22+F24+F25+F19</f>
        <v>1218200</v>
      </c>
      <c r="G17" s="208">
        <f>G18+G20+G21+G22+G24+G25+G19</f>
        <v>1219400</v>
      </c>
      <c r="H17" s="304">
        <f>H18+H20+H21+H22+H24+H25+H19+H23</f>
        <v>1119832</v>
      </c>
      <c r="I17" s="304">
        <f>I18+I20+I21+I22+I24+I25+I19+I23</f>
        <v>915580.39</v>
      </c>
    </row>
    <row r="18" spans="1:9" ht="47.25">
      <c r="A18" s="31" t="s">
        <v>121</v>
      </c>
      <c r="B18" s="32" t="s">
        <v>235</v>
      </c>
      <c r="C18" s="37" t="s">
        <v>91</v>
      </c>
      <c r="D18" s="38">
        <v>7700480110</v>
      </c>
      <c r="E18" s="38">
        <v>121</v>
      </c>
      <c r="F18" s="198">
        <v>813100</v>
      </c>
      <c r="G18" s="211">
        <v>814100</v>
      </c>
      <c r="H18" s="303">
        <v>759445.57</v>
      </c>
      <c r="I18" s="303">
        <v>653537.6</v>
      </c>
    </row>
    <row r="19" spans="1:9" ht="63">
      <c r="A19" s="31" t="s">
        <v>289</v>
      </c>
      <c r="B19" s="32" t="s">
        <v>235</v>
      </c>
      <c r="C19" s="37" t="s">
        <v>91</v>
      </c>
      <c r="D19" s="38">
        <v>7700480110</v>
      </c>
      <c r="E19" s="38">
        <v>129</v>
      </c>
      <c r="F19" s="198">
        <v>264700</v>
      </c>
      <c r="G19" s="211">
        <v>265700</v>
      </c>
      <c r="H19" s="303">
        <v>216186.43</v>
      </c>
      <c r="I19" s="303">
        <v>193042.79</v>
      </c>
    </row>
    <row r="20" spans="1:9" ht="47.25">
      <c r="A20" s="12" t="s">
        <v>126</v>
      </c>
      <c r="B20" s="32" t="s">
        <v>235</v>
      </c>
      <c r="C20" s="37" t="s">
        <v>91</v>
      </c>
      <c r="D20" s="38">
        <v>7700480190</v>
      </c>
      <c r="E20" s="38">
        <v>122</v>
      </c>
      <c r="F20" s="198">
        <v>3000</v>
      </c>
      <c r="G20" s="211">
        <v>3000</v>
      </c>
      <c r="H20" s="303">
        <v>5000</v>
      </c>
      <c r="I20" s="303">
        <v>3000</v>
      </c>
    </row>
    <row r="21" spans="1:9" ht="31.5">
      <c r="A21" s="31" t="s">
        <v>127</v>
      </c>
      <c r="B21" s="32" t="s">
        <v>235</v>
      </c>
      <c r="C21" s="37" t="s">
        <v>91</v>
      </c>
      <c r="D21" s="38">
        <v>770048019</v>
      </c>
      <c r="E21" s="33">
        <v>242</v>
      </c>
      <c r="F21" s="194"/>
      <c r="G21" s="210"/>
      <c r="H21" s="303"/>
      <c r="I21" s="303"/>
    </row>
    <row r="22" spans="1:9" ht="47.25">
      <c r="A22" s="39" t="s">
        <v>122</v>
      </c>
      <c r="B22" s="32" t="s">
        <v>235</v>
      </c>
      <c r="C22" s="37" t="s">
        <v>91</v>
      </c>
      <c r="D22" s="38">
        <v>7700480190</v>
      </c>
      <c r="E22" s="33">
        <v>244</v>
      </c>
      <c r="F22" s="194">
        <v>135400</v>
      </c>
      <c r="G22" s="210">
        <v>134600</v>
      </c>
      <c r="H22" s="303">
        <v>129200</v>
      </c>
      <c r="I22" s="303">
        <v>58000</v>
      </c>
    </row>
    <row r="23" spans="1:9" ht="31.5">
      <c r="A23" s="335" t="s">
        <v>399</v>
      </c>
      <c r="B23" s="32" t="s">
        <v>235</v>
      </c>
      <c r="C23" s="37" t="s">
        <v>91</v>
      </c>
      <c r="D23" s="38">
        <v>7700489999</v>
      </c>
      <c r="E23" s="38">
        <v>851</v>
      </c>
      <c r="F23" s="198">
        <v>1000</v>
      </c>
      <c r="G23" s="211">
        <v>1000</v>
      </c>
      <c r="H23" s="303">
        <v>3000</v>
      </c>
      <c r="I23" s="303">
        <v>3000</v>
      </c>
    </row>
    <row r="24" spans="1:9">
      <c r="A24" s="31" t="s">
        <v>129</v>
      </c>
      <c r="B24" s="32" t="s">
        <v>235</v>
      </c>
      <c r="C24" s="37" t="s">
        <v>91</v>
      </c>
      <c r="D24" s="38">
        <v>7700489999</v>
      </c>
      <c r="E24" s="38">
        <v>852</v>
      </c>
      <c r="F24" s="198">
        <v>1000</v>
      </c>
      <c r="G24" s="211">
        <v>1000</v>
      </c>
      <c r="H24" s="303">
        <v>6000</v>
      </c>
      <c r="I24" s="303">
        <v>4000</v>
      </c>
    </row>
    <row r="25" spans="1:9">
      <c r="A25" s="146" t="s">
        <v>291</v>
      </c>
      <c r="B25" s="147" t="s">
        <v>235</v>
      </c>
      <c r="C25" s="147" t="s">
        <v>91</v>
      </c>
      <c r="D25" s="38">
        <v>7700489999</v>
      </c>
      <c r="E25" s="149">
        <v>853</v>
      </c>
      <c r="F25" s="198">
        <v>1000</v>
      </c>
      <c r="G25" s="211">
        <v>1000</v>
      </c>
      <c r="H25" s="303">
        <v>1000</v>
      </c>
      <c r="I25" s="303">
        <v>1000</v>
      </c>
    </row>
    <row r="26" spans="1:9" ht="47.25">
      <c r="A26" s="9" t="s">
        <v>92</v>
      </c>
      <c r="B26" s="29" t="s">
        <v>235</v>
      </c>
      <c r="C26" s="35" t="s">
        <v>93</v>
      </c>
      <c r="D26" s="36"/>
      <c r="E26" s="36"/>
      <c r="F26" s="197">
        <f t="shared" ref="F26:G27" si="0">F27</f>
        <v>90700</v>
      </c>
      <c r="G26" s="208">
        <f t="shared" si="0"/>
        <v>90700</v>
      </c>
      <c r="H26" s="304">
        <f>H27</f>
        <v>547363.24</v>
      </c>
      <c r="I26" s="304">
        <f>I27</f>
        <v>547363.24</v>
      </c>
    </row>
    <row r="27" spans="1:9" ht="31.5">
      <c r="A27" s="31" t="s">
        <v>128</v>
      </c>
      <c r="B27" s="32" t="s">
        <v>235</v>
      </c>
      <c r="C27" s="37" t="s">
        <v>93</v>
      </c>
      <c r="D27" s="38">
        <v>7701300000</v>
      </c>
      <c r="E27" s="38"/>
      <c r="F27" s="198">
        <f t="shared" si="0"/>
        <v>90700</v>
      </c>
      <c r="G27" s="211">
        <f t="shared" si="0"/>
        <v>90700</v>
      </c>
      <c r="H27" s="303">
        <f>H28</f>
        <v>547363.24</v>
      </c>
      <c r="I27" s="303">
        <f>I28</f>
        <v>547363.24</v>
      </c>
    </row>
    <row r="28" spans="1:9">
      <c r="A28" s="31" t="s">
        <v>23</v>
      </c>
      <c r="B28" s="32" t="s">
        <v>235</v>
      </c>
      <c r="C28" s="37" t="s">
        <v>93</v>
      </c>
      <c r="D28" s="38">
        <v>7701389999</v>
      </c>
      <c r="E28" s="38">
        <v>540</v>
      </c>
      <c r="F28" s="198">
        <v>90700</v>
      </c>
      <c r="G28" s="211">
        <v>90700</v>
      </c>
      <c r="H28" s="303">
        <v>547363.24</v>
      </c>
      <c r="I28" s="303">
        <v>547363.24</v>
      </c>
    </row>
    <row r="29" spans="1:9" ht="31.5">
      <c r="A29" s="31" t="s">
        <v>233</v>
      </c>
      <c r="B29" s="32" t="s">
        <v>235</v>
      </c>
      <c r="C29" s="37" t="s">
        <v>234</v>
      </c>
      <c r="D29" s="38">
        <v>9020189999</v>
      </c>
      <c r="E29" s="38">
        <v>880</v>
      </c>
      <c r="F29" s="198">
        <v>0</v>
      </c>
      <c r="G29" s="211">
        <v>0</v>
      </c>
      <c r="H29" s="303">
        <v>0</v>
      </c>
      <c r="I29" s="303">
        <v>0</v>
      </c>
    </row>
    <row r="30" spans="1:9">
      <c r="A30" s="9" t="s">
        <v>94</v>
      </c>
      <c r="B30" s="29" t="s">
        <v>235</v>
      </c>
      <c r="C30" s="35" t="s">
        <v>95</v>
      </c>
      <c r="D30" s="36"/>
      <c r="E30" s="36"/>
      <c r="F30" s="197">
        <f t="shared" ref="F30:I31" si="1">F31</f>
        <v>3000</v>
      </c>
      <c r="G30" s="208">
        <f t="shared" si="1"/>
        <v>3000</v>
      </c>
      <c r="H30" s="304">
        <f t="shared" si="1"/>
        <v>3000</v>
      </c>
      <c r="I30" s="304">
        <f t="shared" si="1"/>
        <v>3000</v>
      </c>
    </row>
    <row r="31" spans="1:9" ht="31.5">
      <c r="A31" s="31" t="s">
        <v>132</v>
      </c>
      <c r="B31" s="32" t="s">
        <v>235</v>
      </c>
      <c r="C31" s="37" t="s">
        <v>95</v>
      </c>
      <c r="D31" s="38">
        <v>7700100000</v>
      </c>
      <c r="E31" s="38"/>
      <c r="F31" s="198">
        <f t="shared" si="1"/>
        <v>3000</v>
      </c>
      <c r="G31" s="211">
        <f t="shared" si="1"/>
        <v>3000</v>
      </c>
      <c r="H31" s="303">
        <f t="shared" si="1"/>
        <v>3000</v>
      </c>
      <c r="I31" s="303">
        <f t="shared" si="1"/>
        <v>3000</v>
      </c>
    </row>
    <row r="32" spans="1:9">
      <c r="A32" s="31" t="s">
        <v>133</v>
      </c>
      <c r="B32" s="32" t="s">
        <v>235</v>
      </c>
      <c r="C32" s="37" t="s">
        <v>95</v>
      </c>
      <c r="D32" s="38">
        <v>7700189120</v>
      </c>
      <c r="E32" s="38">
        <v>870</v>
      </c>
      <c r="F32" s="198">
        <v>3000</v>
      </c>
      <c r="G32" s="211">
        <v>3000</v>
      </c>
      <c r="H32" s="303">
        <v>3000</v>
      </c>
      <c r="I32" s="303">
        <v>3000</v>
      </c>
    </row>
    <row r="33" spans="1:9" ht="126">
      <c r="A33" s="175" t="s">
        <v>241</v>
      </c>
      <c r="B33" s="29" t="s">
        <v>235</v>
      </c>
      <c r="C33" s="35" t="s">
        <v>239</v>
      </c>
      <c r="D33" s="36"/>
      <c r="E33" s="36"/>
      <c r="F33" s="197">
        <f>F34</f>
        <v>600</v>
      </c>
      <c r="G33" s="208">
        <f>G34</f>
        <v>600</v>
      </c>
      <c r="H33" s="304">
        <f>H34</f>
        <v>700</v>
      </c>
      <c r="I33" s="304">
        <f>I34</f>
        <v>700</v>
      </c>
    </row>
    <row r="34" spans="1:9" ht="47.25">
      <c r="A34" s="146" t="s">
        <v>122</v>
      </c>
      <c r="B34" s="32" t="s">
        <v>235</v>
      </c>
      <c r="C34" s="37" t="s">
        <v>239</v>
      </c>
      <c r="D34" s="38" t="s">
        <v>270</v>
      </c>
      <c r="E34" s="38"/>
      <c r="F34" s="198">
        <v>600</v>
      </c>
      <c r="G34" s="211">
        <v>600</v>
      </c>
      <c r="H34" s="303">
        <f>H35</f>
        <v>700</v>
      </c>
      <c r="I34" s="303">
        <f>I35</f>
        <v>700</v>
      </c>
    </row>
    <row r="35" spans="1:9">
      <c r="A35" s="31" t="s">
        <v>242</v>
      </c>
      <c r="B35" s="32" t="s">
        <v>235</v>
      </c>
      <c r="C35" s="37" t="s">
        <v>239</v>
      </c>
      <c r="D35" s="38" t="s">
        <v>274</v>
      </c>
      <c r="E35" s="38">
        <v>244</v>
      </c>
      <c r="F35" s="198">
        <v>600</v>
      </c>
      <c r="G35" s="211">
        <v>600</v>
      </c>
      <c r="H35" s="303">
        <v>700</v>
      </c>
      <c r="I35" s="303">
        <v>700</v>
      </c>
    </row>
    <row r="36" spans="1:9">
      <c r="A36" s="9" t="s">
        <v>155</v>
      </c>
      <c r="B36" s="21" t="s">
        <v>235</v>
      </c>
      <c r="C36" s="35" t="s">
        <v>156</v>
      </c>
      <c r="D36" s="36"/>
      <c r="E36" s="36"/>
      <c r="F36" s="197">
        <f>F37</f>
        <v>35100</v>
      </c>
      <c r="G36" s="208">
        <f>G37</f>
        <v>35100</v>
      </c>
      <c r="H36" s="304">
        <f>H37</f>
        <v>57200</v>
      </c>
      <c r="I36" s="304">
        <f>I37</f>
        <v>57200</v>
      </c>
    </row>
    <row r="37" spans="1:9">
      <c r="A37" s="31" t="s">
        <v>154</v>
      </c>
      <c r="B37" s="37" t="s">
        <v>235</v>
      </c>
      <c r="C37" s="37" t="s">
        <v>153</v>
      </c>
      <c r="D37" s="38"/>
      <c r="E37" s="38"/>
      <c r="F37" s="198">
        <v>35100</v>
      </c>
      <c r="G37" s="211">
        <v>35100</v>
      </c>
      <c r="H37" s="303">
        <f>H38</f>
        <v>57200</v>
      </c>
      <c r="I37" s="303">
        <f>I38</f>
        <v>57200</v>
      </c>
    </row>
    <row r="38" spans="1:9" ht="63">
      <c r="A38" s="22" t="s">
        <v>152</v>
      </c>
      <c r="B38" s="37" t="s">
        <v>235</v>
      </c>
      <c r="C38" s="37" t="s">
        <v>153</v>
      </c>
      <c r="D38" s="38">
        <v>7030251180</v>
      </c>
      <c r="E38" s="38"/>
      <c r="F38" s="198">
        <v>35100</v>
      </c>
      <c r="G38" s="211">
        <v>35100</v>
      </c>
      <c r="H38" s="303">
        <f>H41+H40+H39</f>
        <v>57200</v>
      </c>
      <c r="I38" s="303">
        <f>I41+I40+I39</f>
        <v>57200</v>
      </c>
    </row>
    <row r="39" spans="1:9" ht="47.25">
      <c r="A39" s="31" t="s">
        <v>121</v>
      </c>
      <c r="B39" s="37" t="s">
        <v>235</v>
      </c>
      <c r="C39" s="37" t="s">
        <v>153</v>
      </c>
      <c r="D39" s="38">
        <v>7030251180</v>
      </c>
      <c r="E39" s="38">
        <v>121</v>
      </c>
      <c r="F39" s="198">
        <v>25400</v>
      </c>
      <c r="G39" s="211">
        <v>25400</v>
      </c>
      <c r="H39" s="303">
        <v>44000</v>
      </c>
      <c r="I39" s="303">
        <v>44000</v>
      </c>
    </row>
    <row r="40" spans="1:9" ht="63">
      <c r="A40" s="31" t="s">
        <v>289</v>
      </c>
      <c r="B40" s="37" t="s">
        <v>235</v>
      </c>
      <c r="C40" s="37" t="s">
        <v>153</v>
      </c>
      <c r="D40" s="38">
        <v>7030251180</v>
      </c>
      <c r="E40" s="38">
        <v>129</v>
      </c>
      <c r="F40" s="198">
        <v>7700</v>
      </c>
      <c r="G40" s="211">
        <v>7700</v>
      </c>
      <c r="H40" s="303">
        <v>13000</v>
      </c>
      <c r="I40" s="303">
        <v>13000</v>
      </c>
    </row>
    <row r="41" spans="1:9" ht="47.25">
      <c r="A41" s="39" t="s">
        <v>122</v>
      </c>
      <c r="B41" s="37" t="s">
        <v>235</v>
      </c>
      <c r="C41" s="37" t="s">
        <v>153</v>
      </c>
      <c r="D41" s="38">
        <v>7030251180</v>
      </c>
      <c r="E41" s="38">
        <v>244</v>
      </c>
      <c r="F41" s="198">
        <v>2000</v>
      </c>
      <c r="G41" s="211">
        <v>2000</v>
      </c>
      <c r="H41" s="303">
        <v>200</v>
      </c>
      <c r="I41" s="303">
        <v>200</v>
      </c>
    </row>
    <row r="42" spans="1:9" ht="31.5">
      <c r="A42" s="9" t="s">
        <v>96</v>
      </c>
      <c r="B42" s="35" t="s">
        <v>235</v>
      </c>
      <c r="C42" s="35" t="s">
        <v>97</v>
      </c>
      <c r="D42" s="36"/>
      <c r="E42" s="36"/>
      <c r="F42" s="197">
        <f>F43+F47+F45</f>
        <v>30000</v>
      </c>
      <c r="G42" s="197">
        <f>G43+G47+G45</f>
        <v>30000</v>
      </c>
      <c r="H42" s="304">
        <f>H43+H45+H47</f>
        <v>22600</v>
      </c>
      <c r="I42" s="304">
        <f>I43+I47+I45</f>
        <v>44000</v>
      </c>
    </row>
    <row r="43" spans="1:9" ht="47.25">
      <c r="A43" s="9" t="s">
        <v>295</v>
      </c>
      <c r="B43" s="35" t="s">
        <v>235</v>
      </c>
      <c r="C43" s="35" t="s">
        <v>99</v>
      </c>
      <c r="D43" s="36">
        <v>4100000000</v>
      </c>
      <c r="E43" s="36"/>
      <c r="F43" s="197">
        <v>4000</v>
      </c>
      <c r="G43" s="208">
        <v>4000</v>
      </c>
      <c r="H43" s="304">
        <f>H44</f>
        <v>0</v>
      </c>
      <c r="I43" s="304">
        <f>I44</f>
        <v>0</v>
      </c>
    </row>
    <row r="44" spans="1:9" ht="47.25">
      <c r="A44" s="39" t="s">
        <v>122</v>
      </c>
      <c r="B44" s="37" t="s">
        <v>235</v>
      </c>
      <c r="C44" s="37" t="s">
        <v>99</v>
      </c>
      <c r="D44" s="38">
        <v>4100189999</v>
      </c>
      <c r="E44" s="38">
        <v>244</v>
      </c>
      <c r="F44" s="198">
        <v>4000</v>
      </c>
      <c r="G44" s="211">
        <v>4000</v>
      </c>
      <c r="H44" s="303">
        <v>0</v>
      </c>
      <c r="I44" s="303">
        <v>0</v>
      </c>
    </row>
    <row r="45" spans="1:9" ht="94.5">
      <c r="A45" s="9" t="s">
        <v>427</v>
      </c>
      <c r="B45" s="35" t="s">
        <v>235</v>
      </c>
      <c r="C45" s="35" t="s">
        <v>99</v>
      </c>
      <c r="D45" s="36">
        <v>5100000000</v>
      </c>
      <c r="E45" s="36"/>
      <c r="F45" s="197">
        <f>F46</f>
        <v>6000</v>
      </c>
      <c r="G45" s="208">
        <f>G46</f>
        <v>6000</v>
      </c>
      <c r="H45" s="304">
        <f>H46</f>
        <v>0</v>
      </c>
      <c r="I45" s="304">
        <f>I46</f>
        <v>0</v>
      </c>
    </row>
    <row r="46" spans="1:9" ht="47.25">
      <c r="A46" s="39" t="s">
        <v>122</v>
      </c>
      <c r="B46" s="37" t="s">
        <v>235</v>
      </c>
      <c r="C46" s="37" t="s">
        <v>99</v>
      </c>
      <c r="D46" s="38">
        <v>5100189999</v>
      </c>
      <c r="E46" s="38">
        <v>244</v>
      </c>
      <c r="F46" s="198">
        <v>6000</v>
      </c>
      <c r="G46" s="211">
        <v>6000</v>
      </c>
      <c r="H46" s="303">
        <v>0</v>
      </c>
      <c r="I46" s="303">
        <v>0</v>
      </c>
    </row>
    <row r="47" spans="1:9" ht="47.25">
      <c r="A47" s="338" t="s">
        <v>405</v>
      </c>
      <c r="B47" s="153" t="s">
        <v>235</v>
      </c>
      <c r="C47" s="153" t="s">
        <v>101</v>
      </c>
      <c r="D47" s="36">
        <v>5000000000</v>
      </c>
      <c r="E47" s="154"/>
      <c r="F47" s="197">
        <f>F48</f>
        <v>20000</v>
      </c>
      <c r="G47" s="208">
        <f>G48</f>
        <v>20000</v>
      </c>
      <c r="H47" s="304">
        <f>H48</f>
        <v>22600</v>
      </c>
      <c r="I47" s="304">
        <f>I48</f>
        <v>44000</v>
      </c>
    </row>
    <row r="48" spans="1:9">
      <c r="A48" s="39" t="s">
        <v>429</v>
      </c>
      <c r="B48" s="37" t="s">
        <v>235</v>
      </c>
      <c r="C48" s="37" t="s">
        <v>101</v>
      </c>
      <c r="D48" s="33">
        <v>5000189999</v>
      </c>
      <c r="E48" s="38">
        <v>244</v>
      </c>
      <c r="F48" s="198">
        <v>20000</v>
      </c>
      <c r="G48" s="211">
        <v>20000</v>
      </c>
      <c r="H48" s="303">
        <v>22600</v>
      </c>
      <c r="I48" s="303">
        <v>44000</v>
      </c>
    </row>
    <row r="49" spans="1:9">
      <c r="A49" s="9" t="s">
        <v>102</v>
      </c>
      <c r="B49" s="35" t="s">
        <v>235</v>
      </c>
      <c r="C49" s="35" t="s">
        <v>103</v>
      </c>
      <c r="D49" s="36"/>
      <c r="E49" s="36"/>
      <c r="F49" s="197">
        <f t="shared" ref="F49:I51" si="2">F50</f>
        <v>350000</v>
      </c>
      <c r="G49" s="208">
        <f t="shared" si="2"/>
        <v>350000</v>
      </c>
      <c r="H49" s="304">
        <f t="shared" si="2"/>
        <v>67000</v>
      </c>
      <c r="I49" s="304">
        <f t="shared" si="2"/>
        <v>52000</v>
      </c>
    </row>
    <row r="50" spans="1:9">
      <c r="A50" s="31" t="s">
        <v>104</v>
      </c>
      <c r="B50" s="37" t="s">
        <v>235</v>
      </c>
      <c r="C50" s="37" t="s">
        <v>105</v>
      </c>
      <c r="D50" s="38"/>
      <c r="E50" s="38"/>
      <c r="F50" s="198">
        <f t="shared" si="2"/>
        <v>350000</v>
      </c>
      <c r="G50" s="211">
        <f t="shared" si="2"/>
        <v>350000</v>
      </c>
      <c r="H50" s="303">
        <f>H51+H53+H55</f>
        <v>67000</v>
      </c>
      <c r="I50" s="303">
        <f>I51+I53+I55</f>
        <v>52000</v>
      </c>
    </row>
    <row r="51" spans="1:9" ht="47.25">
      <c r="A51" s="174" t="s">
        <v>428</v>
      </c>
      <c r="B51" s="37" t="s">
        <v>235</v>
      </c>
      <c r="C51" s="35" t="s">
        <v>105</v>
      </c>
      <c r="D51" s="36">
        <v>420000000</v>
      </c>
      <c r="E51" s="38"/>
      <c r="F51" s="198">
        <f t="shared" si="2"/>
        <v>350000</v>
      </c>
      <c r="G51" s="211">
        <f t="shared" si="2"/>
        <v>350000</v>
      </c>
      <c r="H51" s="304">
        <f t="shared" si="2"/>
        <v>67000</v>
      </c>
      <c r="I51" s="304">
        <f t="shared" si="2"/>
        <v>52000</v>
      </c>
    </row>
    <row r="52" spans="1:9">
      <c r="A52" s="39" t="s">
        <v>429</v>
      </c>
      <c r="B52" s="35" t="s">
        <v>235</v>
      </c>
      <c r="C52" s="37" t="s">
        <v>105</v>
      </c>
      <c r="D52" s="33">
        <v>4200189999</v>
      </c>
      <c r="E52" s="38">
        <v>244</v>
      </c>
      <c r="F52" s="197">
        <v>350000</v>
      </c>
      <c r="G52" s="208">
        <v>350000</v>
      </c>
      <c r="H52" s="303">
        <v>67000</v>
      </c>
      <c r="I52" s="303">
        <v>52000</v>
      </c>
    </row>
    <row r="53" spans="1:9" ht="157.5">
      <c r="A53" s="342" t="s">
        <v>430</v>
      </c>
      <c r="B53" s="35" t="s">
        <v>235</v>
      </c>
      <c r="C53" s="35" t="s">
        <v>105</v>
      </c>
      <c r="D53" s="30">
        <v>4300000000</v>
      </c>
      <c r="E53" s="38"/>
      <c r="F53" s="197"/>
      <c r="G53" s="208"/>
      <c r="H53" s="304">
        <f>H54</f>
        <v>0</v>
      </c>
      <c r="I53" s="304">
        <f>I54</f>
        <v>0</v>
      </c>
    </row>
    <row r="54" spans="1:9">
      <c r="A54" s="39" t="s">
        <v>429</v>
      </c>
      <c r="B54" s="35" t="s">
        <v>235</v>
      </c>
      <c r="C54" s="37" t="s">
        <v>105</v>
      </c>
      <c r="D54" s="33">
        <v>4300189999</v>
      </c>
      <c r="E54" s="38">
        <v>244</v>
      </c>
      <c r="F54" s="197"/>
      <c r="G54" s="208"/>
      <c r="H54" s="303">
        <v>0</v>
      </c>
      <c r="I54" s="303">
        <v>0</v>
      </c>
    </row>
    <row r="55" spans="1:9" ht="63">
      <c r="A55" s="342" t="s">
        <v>421</v>
      </c>
      <c r="B55" s="35" t="s">
        <v>235</v>
      </c>
      <c r="C55" s="35" t="s">
        <v>105</v>
      </c>
      <c r="D55" s="30">
        <v>4400000000</v>
      </c>
      <c r="E55" s="38"/>
      <c r="F55" s="197"/>
      <c r="G55" s="208"/>
      <c r="H55" s="304">
        <f>H56</f>
        <v>0</v>
      </c>
      <c r="I55" s="304">
        <f>I56</f>
        <v>0</v>
      </c>
    </row>
    <row r="56" spans="1:9">
      <c r="A56" s="39" t="s">
        <v>429</v>
      </c>
      <c r="B56" s="35" t="s">
        <v>235</v>
      </c>
      <c r="C56" s="37" t="s">
        <v>105</v>
      </c>
      <c r="D56" s="33">
        <v>4400189999</v>
      </c>
      <c r="E56" s="38">
        <v>244</v>
      </c>
      <c r="F56" s="197"/>
      <c r="G56" s="208"/>
      <c r="H56" s="303">
        <v>0</v>
      </c>
      <c r="I56" s="303">
        <v>0</v>
      </c>
    </row>
    <row r="57" spans="1:9">
      <c r="A57" s="110" t="s">
        <v>342</v>
      </c>
      <c r="B57" s="35" t="s">
        <v>235</v>
      </c>
      <c r="C57" s="35" t="s">
        <v>343</v>
      </c>
      <c r="D57" s="30"/>
      <c r="E57" s="38"/>
      <c r="F57" s="197">
        <f>F58</f>
        <v>1000</v>
      </c>
      <c r="G57" s="208">
        <f>G58</f>
        <v>1000</v>
      </c>
      <c r="H57" s="304">
        <f>H58</f>
        <v>5000</v>
      </c>
      <c r="I57" s="304">
        <f>I58</f>
        <v>5000</v>
      </c>
    </row>
    <row r="58" spans="1:9">
      <c r="A58" s="110" t="s">
        <v>298</v>
      </c>
      <c r="B58" s="35" t="s">
        <v>235</v>
      </c>
      <c r="C58" s="35" t="s">
        <v>341</v>
      </c>
      <c r="D58" s="30"/>
      <c r="E58" s="38"/>
      <c r="F58" s="197">
        <v>1000</v>
      </c>
      <c r="G58" s="208">
        <v>1000</v>
      </c>
      <c r="H58" s="304">
        <f>H59+H61</f>
        <v>5000</v>
      </c>
      <c r="I58" s="304">
        <f>I59+I61</f>
        <v>5000</v>
      </c>
    </row>
    <row r="59" spans="1:9" ht="47.25">
      <c r="A59" s="174" t="s">
        <v>423</v>
      </c>
      <c r="B59" s="35" t="s">
        <v>235</v>
      </c>
      <c r="C59" s="35" t="s">
        <v>341</v>
      </c>
      <c r="D59" s="30">
        <v>4600100000</v>
      </c>
      <c r="E59" s="38"/>
      <c r="F59" s="197"/>
      <c r="G59" s="208"/>
      <c r="H59" s="304">
        <f>H60</f>
        <v>5000</v>
      </c>
      <c r="I59" s="304">
        <f>I60</f>
        <v>5000</v>
      </c>
    </row>
    <row r="60" spans="1:9">
      <c r="A60" s="39" t="s">
        <v>429</v>
      </c>
      <c r="B60" s="35" t="s">
        <v>235</v>
      </c>
      <c r="C60" s="35" t="s">
        <v>341</v>
      </c>
      <c r="D60" s="33">
        <v>4600189999</v>
      </c>
      <c r="E60" s="38">
        <v>244</v>
      </c>
      <c r="F60" s="197"/>
      <c r="G60" s="208"/>
      <c r="H60" s="303">
        <v>5000</v>
      </c>
      <c r="I60" s="303">
        <v>5000</v>
      </c>
    </row>
    <row r="61" spans="1:9" ht="63">
      <c r="A61" s="174" t="s">
        <v>422</v>
      </c>
      <c r="B61" s="35" t="s">
        <v>235</v>
      </c>
      <c r="C61" s="35" t="s">
        <v>341</v>
      </c>
      <c r="D61" s="30">
        <v>4500100000</v>
      </c>
      <c r="E61" s="38"/>
      <c r="F61" s="197"/>
      <c r="G61" s="208"/>
      <c r="H61" s="304">
        <f>H62</f>
        <v>0</v>
      </c>
      <c r="I61" s="304">
        <f>I62</f>
        <v>0</v>
      </c>
    </row>
    <row r="62" spans="1:9">
      <c r="A62" s="39" t="s">
        <v>429</v>
      </c>
      <c r="B62" s="35" t="s">
        <v>235</v>
      </c>
      <c r="C62" s="35" t="s">
        <v>341</v>
      </c>
      <c r="D62" s="33">
        <v>4500189999</v>
      </c>
      <c r="E62" s="38">
        <v>244</v>
      </c>
      <c r="F62" s="197"/>
      <c r="G62" s="208"/>
      <c r="H62" s="303">
        <v>0</v>
      </c>
      <c r="I62" s="303">
        <v>0</v>
      </c>
    </row>
    <row r="63" spans="1:9" ht="31.5">
      <c r="A63" s="9" t="s">
        <v>106</v>
      </c>
      <c r="B63" s="35" t="s">
        <v>235</v>
      </c>
      <c r="C63" s="35" t="s">
        <v>107</v>
      </c>
      <c r="D63" s="36"/>
      <c r="E63" s="36"/>
      <c r="F63" s="197">
        <f>F64</f>
        <v>67400</v>
      </c>
      <c r="G63" s="208">
        <f>G64</f>
        <v>65400</v>
      </c>
      <c r="H63" s="304">
        <f>H64</f>
        <v>65400</v>
      </c>
      <c r="I63" s="304">
        <f>I64</f>
        <v>65400</v>
      </c>
    </row>
    <row r="64" spans="1:9" ht="47.25">
      <c r="A64" s="174" t="s">
        <v>410</v>
      </c>
      <c r="B64" s="35" t="s">
        <v>235</v>
      </c>
      <c r="C64" s="35" t="s">
        <v>116</v>
      </c>
      <c r="D64" s="36">
        <v>4900000000</v>
      </c>
      <c r="E64" s="36"/>
      <c r="F64" s="197">
        <f>F74+F72+F70+F68+F66</f>
        <v>67400</v>
      </c>
      <c r="G64" s="208">
        <f>G74+G72+G70+G68+G66</f>
        <v>65400</v>
      </c>
      <c r="H64" s="304">
        <f>H74+H72+H70+H68+H66</f>
        <v>65400</v>
      </c>
      <c r="I64" s="304">
        <f>I74+I72+I70+I68+I66</f>
        <v>65400</v>
      </c>
    </row>
    <row r="65" spans="1:9" ht="47.25">
      <c r="A65" s="334" t="s">
        <v>412</v>
      </c>
      <c r="B65" s="37" t="s">
        <v>235</v>
      </c>
      <c r="C65" s="37" t="s">
        <v>116</v>
      </c>
      <c r="D65" s="46">
        <v>4900189999</v>
      </c>
      <c r="E65" s="38"/>
      <c r="F65" s="198">
        <f>F66</f>
        <v>9000</v>
      </c>
      <c r="G65" s="211">
        <f>G66</f>
        <v>9000</v>
      </c>
      <c r="H65" s="303">
        <f>H66</f>
        <v>9000</v>
      </c>
      <c r="I65" s="303">
        <f>I66</f>
        <v>9000</v>
      </c>
    </row>
    <row r="66" spans="1:9">
      <c r="A66" s="39" t="s">
        <v>429</v>
      </c>
      <c r="B66" s="37" t="s">
        <v>235</v>
      </c>
      <c r="C66" s="37" t="s">
        <v>116</v>
      </c>
      <c r="D66" s="46">
        <v>4900189999</v>
      </c>
      <c r="E66" s="38">
        <v>244</v>
      </c>
      <c r="F66" s="198">
        <v>9000</v>
      </c>
      <c r="G66" s="211">
        <v>9000</v>
      </c>
      <c r="H66" s="303">
        <v>9000</v>
      </c>
      <c r="I66" s="303">
        <v>9000</v>
      </c>
    </row>
    <row r="67" spans="1:9" ht="47.25">
      <c r="A67" s="341" t="s">
        <v>414</v>
      </c>
      <c r="B67" s="37" t="s">
        <v>235</v>
      </c>
      <c r="C67" s="37" t="s">
        <v>116</v>
      </c>
      <c r="D67" s="46">
        <v>4900289999</v>
      </c>
      <c r="E67" s="38"/>
      <c r="F67" s="198">
        <f>F68</f>
        <v>10000</v>
      </c>
      <c r="G67" s="211">
        <f>G68</f>
        <v>9000</v>
      </c>
      <c r="H67" s="303">
        <f>H68</f>
        <v>9000</v>
      </c>
      <c r="I67" s="303">
        <f>I68</f>
        <v>9000</v>
      </c>
    </row>
    <row r="68" spans="1:9">
      <c r="A68" s="39" t="s">
        <v>429</v>
      </c>
      <c r="B68" s="37" t="s">
        <v>235</v>
      </c>
      <c r="C68" s="37" t="s">
        <v>116</v>
      </c>
      <c r="D68" s="46">
        <v>4900289999</v>
      </c>
      <c r="E68" s="38">
        <v>244</v>
      </c>
      <c r="F68" s="198">
        <v>10000</v>
      </c>
      <c r="G68" s="211">
        <v>9000</v>
      </c>
      <c r="H68" s="303">
        <v>9000</v>
      </c>
      <c r="I68" s="303">
        <v>9000</v>
      </c>
    </row>
    <row r="69" spans="1:9" ht="31.5">
      <c r="A69" s="341" t="s">
        <v>226</v>
      </c>
      <c r="B69" s="37" t="s">
        <v>235</v>
      </c>
      <c r="C69" s="37" t="s">
        <v>116</v>
      </c>
      <c r="D69" s="46">
        <v>4900389999</v>
      </c>
      <c r="E69" s="38"/>
      <c r="F69" s="198">
        <v>1000</v>
      </c>
      <c r="G69" s="211">
        <v>1000</v>
      </c>
      <c r="H69" s="303">
        <v>1000</v>
      </c>
      <c r="I69" s="303">
        <v>1000</v>
      </c>
    </row>
    <row r="70" spans="1:9">
      <c r="A70" s="39" t="s">
        <v>429</v>
      </c>
      <c r="B70" s="37" t="s">
        <v>235</v>
      </c>
      <c r="C70" s="37" t="s">
        <v>116</v>
      </c>
      <c r="D70" s="46">
        <v>4900389999</v>
      </c>
      <c r="E70" s="38">
        <v>244</v>
      </c>
      <c r="F70" s="198">
        <v>1000</v>
      </c>
      <c r="G70" s="211">
        <v>1000</v>
      </c>
      <c r="H70" s="303">
        <v>1000</v>
      </c>
      <c r="I70" s="303">
        <v>1000</v>
      </c>
    </row>
    <row r="71" spans="1:9" ht="31.5">
      <c r="A71" s="71" t="s">
        <v>136</v>
      </c>
      <c r="B71" s="37" t="s">
        <v>235</v>
      </c>
      <c r="C71" s="37" t="s">
        <v>116</v>
      </c>
      <c r="D71" s="38">
        <v>4900489999</v>
      </c>
      <c r="E71" s="38"/>
      <c r="F71" s="198">
        <v>1000</v>
      </c>
      <c r="G71" s="211">
        <v>1000</v>
      </c>
      <c r="H71" s="303">
        <v>1000</v>
      </c>
      <c r="I71" s="303">
        <v>1000</v>
      </c>
    </row>
    <row r="72" spans="1:9">
      <c r="A72" s="39" t="s">
        <v>429</v>
      </c>
      <c r="B72" s="37" t="s">
        <v>235</v>
      </c>
      <c r="C72" s="37" t="s">
        <v>116</v>
      </c>
      <c r="D72" s="38">
        <v>4900489999</v>
      </c>
      <c r="E72" s="38">
        <v>244</v>
      </c>
      <c r="F72" s="198">
        <v>1000</v>
      </c>
      <c r="G72" s="211">
        <v>1000</v>
      </c>
      <c r="H72" s="303">
        <v>1000</v>
      </c>
      <c r="I72" s="303">
        <v>1000</v>
      </c>
    </row>
    <row r="73" spans="1:9" ht="31.5">
      <c r="A73" s="71" t="s">
        <v>137</v>
      </c>
      <c r="B73" s="37" t="s">
        <v>235</v>
      </c>
      <c r="C73" s="37" t="s">
        <v>116</v>
      </c>
      <c r="D73" s="38">
        <v>4900589999</v>
      </c>
      <c r="E73" s="38"/>
      <c r="F73" s="198">
        <f>F74</f>
        <v>46400</v>
      </c>
      <c r="G73" s="211">
        <f>G74</f>
        <v>45400</v>
      </c>
      <c r="H73" s="303">
        <f>H74</f>
        <v>45400</v>
      </c>
      <c r="I73" s="303">
        <f>I74</f>
        <v>45400</v>
      </c>
    </row>
    <row r="74" spans="1:9">
      <c r="A74" s="39" t="s">
        <v>429</v>
      </c>
      <c r="B74" s="37" t="s">
        <v>235</v>
      </c>
      <c r="C74" s="37" t="s">
        <v>116</v>
      </c>
      <c r="D74" s="38">
        <v>4900589999</v>
      </c>
      <c r="E74" s="38">
        <v>244</v>
      </c>
      <c r="F74" s="198">
        <v>46400</v>
      </c>
      <c r="G74" s="211">
        <v>45400</v>
      </c>
      <c r="H74" s="303">
        <v>45400</v>
      </c>
      <c r="I74" s="303">
        <v>45400</v>
      </c>
    </row>
    <row r="75" spans="1:9">
      <c r="A75" s="9" t="s">
        <v>110</v>
      </c>
      <c r="B75" s="35" t="s">
        <v>235</v>
      </c>
      <c r="C75" s="35" t="s">
        <v>111</v>
      </c>
      <c r="D75" s="36"/>
      <c r="E75" s="36"/>
      <c r="F75" s="197">
        <f>F76</f>
        <v>246180</v>
      </c>
      <c r="G75" s="197">
        <f>G76</f>
        <v>252650</v>
      </c>
      <c r="H75" s="304">
        <f>H76</f>
        <v>287096.46000000002</v>
      </c>
      <c r="I75" s="304">
        <f>I76</f>
        <v>228445.32</v>
      </c>
    </row>
    <row r="76" spans="1:9">
      <c r="A76" s="31" t="s">
        <v>162</v>
      </c>
      <c r="B76" s="37" t="s">
        <v>235</v>
      </c>
      <c r="C76" s="37" t="s">
        <v>113</v>
      </c>
      <c r="D76" s="38"/>
      <c r="E76" s="38"/>
      <c r="F76" s="198">
        <f>F77+F88</f>
        <v>246180</v>
      </c>
      <c r="G76" s="211">
        <f>G77+G88</f>
        <v>252650</v>
      </c>
      <c r="H76" s="303">
        <f>H77+H88+H84+H86+H82</f>
        <v>287096.46000000002</v>
      </c>
      <c r="I76" s="303">
        <f>I77+I88+I84+I86+I82</f>
        <v>228445.32</v>
      </c>
    </row>
    <row r="77" spans="1:9" ht="47.25">
      <c r="A77" s="34" t="s">
        <v>210</v>
      </c>
      <c r="B77" s="37" t="s">
        <v>235</v>
      </c>
      <c r="C77" s="37" t="s">
        <v>113</v>
      </c>
      <c r="D77" s="69">
        <v>7700700000</v>
      </c>
      <c r="E77" s="38"/>
      <c r="F77" s="198">
        <f>F78+F79+F80+F81</f>
        <v>166000</v>
      </c>
      <c r="G77" s="198">
        <f>G78+G79+G80+G81</f>
        <v>172450</v>
      </c>
      <c r="H77" s="303">
        <f>H78+H79+H80+H81</f>
        <v>157624.32000000001</v>
      </c>
      <c r="I77" s="303">
        <f>I78+I79+I80+I81</f>
        <v>119094.32</v>
      </c>
    </row>
    <row r="78" spans="1:9" ht="47.25">
      <c r="A78" s="45" t="s">
        <v>130</v>
      </c>
      <c r="B78" s="37" t="s">
        <v>235</v>
      </c>
      <c r="C78" s="37" t="s">
        <v>113</v>
      </c>
      <c r="D78" s="69">
        <v>7700782110</v>
      </c>
      <c r="E78" s="38">
        <v>111</v>
      </c>
      <c r="F78" s="198">
        <v>120000</v>
      </c>
      <c r="G78" s="211">
        <v>128000</v>
      </c>
      <c r="H78" s="303">
        <v>100717.6</v>
      </c>
      <c r="I78" s="303">
        <v>85717.6</v>
      </c>
    </row>
    <row r="79" spans="1:9" ht="63">
      <c r="A79" s="176" t="s">
        <v>292</v>
      </c>
      <c r="B79" s="37" t="s">
        <v>235</v>
      </c>
      <c r="C79" s="37" t="s">
        <v>113</v>
      </c>
      <c r="D79" s="69">
        <v>7700782110</v>
      </c>
      <c r="E79" s="38">
        <v>119</v>
      </c>
      <c r="F79" s="198">
        <v>36000</v>
      </c>
      <c r="G79" s="211">
        <v>36450</v>
      </c>
      <c r="H79" s="303">
        <v>28906.720000000001</v>
      </c>
      <c r="I79" s="303">
        <v>24376.720000000001</v>
      </c>
    </row>
    <row r="80" spans="1:9" ht="47.25">
      <c r="A80" s="343" t="s">
        <v>431</v>
      </c>
      <c r="B80" s="37" t="s">
        <v>235</v>
      </c>
      <c r="C80" s="37" t="s">
        <v>113</v>
      </c>
      <c r="D80" s="69">
        <v>7700782190</v>
      </c>
      <c r="E80" s="38">
        <v>112</v>
      </c>
      <c r="F80" s="198">
        <v>1000</v>
      </c>
      <c r="G80" s="211">
        <v>1000</v>
      </c>
      <c r="H80" s="303">
        <v>3000</v>
      </c>
      <c r="I80" s="303">
        <v>3000</v>
      </c>
    </row>
    <row r="81" spans="1:9">
      <c r="A81" s="39" t="s">
        <v>429</v>
      </c>
      <c r="B81" s="37" t="s">
        <v>235</v>
      </c>
      <c r="C81" s="37" t="s">
        <v>113</v>
      </c>
      <c r="D81" s="69">
        <v>7700782190</v>
      </c>
      <c r="E81" s="38">
        <v>244</v>
      </c>
      <c r="F81" s="198">
        <v>9000</v>
      </c>
      <c r="G81" s="211">
        <v>7000</v>
      </c>
      <c r="H81" s="303">
        <v>25000</v>
      </c>
      <c r="I81" s="303">
        <v>6000</v>
      </c>
    </row>
    <row r="82" spans="1:9">
      <c r="A82" s="174" t="s">
        <v>432</v>
      </c>
      <c r="B82" s="35" t="s">
        <v>235</v>
      </c>
      <c r="C82" s="37" t="s">
        <v>113</v>
      </c>
      <c r="D82" s="345" t="s">
        <v>433</v>
      </c>
      <c r="E82" s="36">
        <v>850</v>
      </c>
      <c r="F82" s="198"/>
      <c r="G82" s="211"/>
      <c r="H82" s="304">
        <f>H83</f>
        <v>1000</v>
      </c>
      <c r="I82" s="304">
        <f>I83</f>
        <v>600</v>
      </c>
    </row>
    <row r="83" spans="1:9">
      <c r="A83" s="335" t="s">
        <v>291</v>
      </c>
      <c r="B83" s="37" t="s">
        <v>235</v>
      </c>
      <c r="C83" s="37" t="s">
        <v>113</v>
      </c>
      <c r="D83" s="346" t="s">
        <v>433</v>
      </c>
      <c r="E83" s="38">
        <v>853</v>
      </c>
      <c r="F83" s="198"/>
      <c r="G83" s="211"/>
      <c r="H83" s="303">
        <v>1000</v>
      </c>
      <c r="I83" s="303">
        <v>600</v>
      </c>
    </row>
    <row r="84" spans="1:9" ht="31.5">
      <c r="A84" s="174" t="s">
        <v>400</v>
      </c>
      <c r="B84" s="35" t="s">
        <v>235</v>
      </c>
      <c r="C84" s="35" t="s">
        <v>113</v>
      </c>
      <c r="D84" s="344">
        <v>4700189999</v>
      </c>
      <c r="E84" s="38"/>
      <c r="F84" s="198"/>
      <c r="G84" s="211"/>
      <c r="H84" s="304">
        <f>H85</f>
        <v>20000</v>
      </c>
      <c r="I84" s="304">
        <f>I85</f>
        <v>20000</v>
      </c>
    </row>
    <row r="85" spans="1:9">
      <c r="A85" s="39" t="s">
        <v>429</v>
      </c>
      <c r="B85" s="37" t="s">
        <v>235</v>
      </c>
      <c r="C85" s="37" t="s">
        <v>113</v>
      </c>
      <c r="D85" s="69">
        <v>4700189999</v>
      </c>
      <c r="E85" s="38">
        <v>244</v>
      </c>
      <c r="F85" s="198"/>
      <c r="G85" s="211"/>
      <c r="H85" s="303">
        <v>20000</v>
      </c>
      <c r="I85" s="303">
        <v>20000</v>
      </c>
    </row>
    <row r="86" spans="1:9" ht="47.25">
      <c r="A86" s="174" t="s">
        <v>401</v>
      </c>
      <c r="B86" s="35" t="s">
        <v>235</v>
      </c>
      <c r="C86" s="35" t="s">
        <v>113</v>
      </c>
      <c r="D86" s="344">
        <v>4800189999</v>
      </c>
      <c r="E86" s="38"/>
      <c r="F86" s="198"/>
      <c r="G86" s="211"/>
      <c r="H86" s="304">
        <f>H87</f>
        <v>20000</v>
      </c>
      <c r="I86" s="304">
        <f>I87</f>
        <v>20000</v>
      </c>
    </row>
    <row r="87" spans="1:9">
      <c r="A87" s="39" t="s">
        <v>429</v>
      </c>
      <c r="B87" s="37" t="s">
        <v>235</v>
      </c>
      <c r="C87" s="37" t="s">
        <v>113</v>
      </c>
      <c r="D87" s="69">
        <v>4800189999</v>
      </c>
      <c r="E87" s="38">
        <v>244</v>
      </c>
      <c r="F87" s="198"/>
      <c r="G87" s="211"/>
      <c r="H87" s="303">
        <v>20000</v>
      </c>
      <c r="I87" s="303">
        <v>20000</v>
      </c>
    </row>
    <row r="88" spans="1:9" ht="47.25">
      <c r="A88" s="70" t="s">
        <v>208</v>
      </c>
      <c r="B88" s="37" t="s">
        <v>235</v>
      </c>
      <c r="C88" s="37" t="s">
        <v>113</v>
      </c>
      <c r="D88" s="69">
        <v>7700800000</v>
      </c>
      <c r="E88" s="38"/>
      <c r="F88" s="198">
        <f>F89+F91+F90</f>
        <v>80180</v>
      </c>
      <c r="G88" s="198">
        <f>G89+G91+G90</f>
        <v>80200</v>
      </c>
      <c r="H88" s="303">
        <f>H89+H91+H90</f>
        <v>88472.14</v>
      </c>
      <c r="I88" s="303">
        <f>I89+I91+I90</f>
        <v>68751</v>
      </c>
    </row>
    <row r="89" spans="1:9" ht="47.25">
      <c r="A89" s="45" t="s">
        <v>130</v>
      </c>
      <c r="B89" s="37" t="s">
        <v>235</v>
      </c>
      <c r="C89" s="37" t="s">
        <v>113</v>
      </c>
      <c r="D89" s="69">
        <v>7700882110</v>
      </c>
      <c r="E89" s="38">
        <v>111</v>
      </c>
      <c r="F89" s="198">
        <v>60000</v>
      </c>
      <c r="G89" s="211">
        <v>60000</v>
      </c>
      <c r="H89" s="303">
        <v>66646.8</v>
      </c>
      <c r="I89" s="303">
        <v>51500</v>
      </c>
    </row>
    <row r="90" spans="1:9" ht="63">
      <c r="A90" s="176" t="s">
        <v>292</v>
      </c>
      <c r="B90" s="37" t="s">
        <v>235</v>
      </c>
      <c r="C90" s="37" t="s">
        <v>113</v>
      </c>
      <c r="D90" s="69">
        <v>7700882110</v>
      </c>
      <c r="E90" s="38">
        <v>119</v>
      </c>
      <c r="F90" s="198">
        <v>18180</v>
      </c>
      <c r="G90" s="211">
        <v>18200</v>
      </c>
      <c r="H90" s="303">
        <v>19825.34</v>
      </c>
      <c r="I90" s="303">
        <v>15251</v>
      </c>
    </row>
    <row r="91" spans="1:9" ht="47.25">
      <c r="A91" s="39" t="s">
        <v>122</v>
      </c>
      <c r="B91" s="37" t="s">
        <v>235</v>
      </c>
      <c r="C91" s="37" t="s">
        <v>113</v>
      </c>
      <c r="D91" s="69">
        <v>7700882190</v>
      </c>
      <c r="E91" s="38">
        <v>244</v>
      </c>
      <c r="F91" s="198">
        <v>2000</v>
      </c>
      <c r="G91" s="211">
        <v>2000</v>
      </c>
      <c r="H91" s="303">
        <v>2000</v>
      </c>
      <c r="I91" s="303">
        <v>2000</v>
      </c>
    </row>
    <row r="92" spans="1:9" ht="31.5">
      <c r="A92" s="112" t="s">
        <v>230</v>
      </c>
      <c r="B92" s="113">
        <v>996</v>
      </c>
      <c r="C92" s="113">
        <v>1001</v>
      </c>
      <c r="D92" s="114"/>
      <c r="E92" s="38"/>
      <c r="F92" s="197">
        <f>F93</f>
        <v>45000</v>
      </c>
      <c r="G92" s="212">
        <f>G93</f>
        <v>45000</v>
      </c>
      <c r="H92" s="303">
        <f>H93</f>
        <v>100000</v>
      </c>
      <c r="I92" s="303">
        <f>I93</f>
        <v>50000</v>
      </c>
    </row>
    <row r="93" spans="1:9" ht="47.25">
      <c r="A93" s="117" t="s">
        <v>229</v>
      </c>
      <c r="B93" s="118">
        <v>996</v>
      </c>
      <c r="C93" s="118">
        <v>1001</v>
      </c>
      <c r="D93" s="119" t="s">
        <v>276</v>
      </c>
      <c r="E93" s="38">
        <v>321</v>
      </c>
      <c r="F93" s="198">
        <v>45000</v>
      </c>
      <c r="G93" s="213">
        <v>45000</v>
      </c>
      <c r="H93" s="303">
        <f>H94</f>
        <v>100000</v>
      </c>
      <c r="I93" s="303">
        <f>I94</f>
        <v>50000</v>
      </c>
    </row>
    <row r="94" spans="1:9">
      <c r="A94" s="117" t="s">
        <v>225</v>
      </c>
      <c r="B94" s="118">
        <v>996</v>
      </c>
      <c r="C94" s="118">
        <v>1001</v>
      </c>
      <c r="D94" s="119" t="s">
        <v>275</v>
      </c>
      <c r="E94" s="38">
        <v>321</v>
      </c>
      <c r="F94" s="198">
        <v>45000</v>
      </c>
      <c r="G94" s="213">
        <v>45000</v>
      </c>
      <c r="H94" s="303">
        <v>100000</v>
      </c>
      <c r="I94" s="303">
        <v>50000</v>
      </c>
    </row>
    <row r="95" spans="1:9">
      <c r="A95" s="9" t="s">
        <v>114</v>
      </c>
      <c r="B95" s="21"/>
      <c r="C95" s="21"/>
      <c r="D95" s="10"/>
      <c r="E95" s="10"/>
      <c r="F95" s="214">
        <f>F11+F36+F42+F49+F63+F75+F92+F29+F57</f>
        <v>2445320</v>
      </c>
      <c r="G95" s="208">
        <f>G11+G36+G42+G49+G63+G75+G92+G29+G57</f>
        <v>2388180</v>
      </c>
      <c r="H95" s="307">
        <f>H11+H36+H42+H49+H63+H75+H92+H57</f>
        <v>2874348.08</v>
      </c>
      <c r="I95" s="307">
        <f>I11+I36+I42+I49+I63+I75+I92+I57</f>
        <v>2403131.4599999995</v>
      </c>
    </row>
    <row r="97" spans="1:7" ht="18.75">
      <c r="A97" s="1" t="s">
        <v>217</v>
      </c>
      <c r="D97" s="19" t="s">
        <v>218</v>
      </c>
      <c r="G97" s="3" t="s">
        <v>218</v>
      </c>
    </row>
  </sheetData>
  <mergeCells count="6">
    <mergeCell ref="A6:H6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topLeftCell="A47" workbookViewId="0">
      <selection activeCell="A8" sqref="A8"/>
    </sheetView>
  </sheetViews>
  <sheetFormatPr defaultColWidth="9.140625" defaultRowHeight="15.75"/>
  <cols>
    <col min="1" max="1" width="58" style="72" customWidth="1"/>
    <col min="2" max="2" width="28.42578125" style="72" customWidth="1"/>
    <col min="3" max="3" width="0.28515625" style="72" hidden="1" customWidth="1"/>
    <col min="4" max="4" width="16.140625" style="72" customWidth="1"/>
    <col min="5" max="5" width="18" style="72" customWidth="1"/>
    <col min="6" max="16384" width="9.140625" style="74"/>
  </cols>
  <sheetData>
    <row r="1" spans="1:5">
      <c r="B1" s="73" t="s">
        <v>447</v>
      </c>
      <c r="C1" s="73"/>
      <c r="D1" s="73"/>
    </row>
    <row r="2" spans="1:5">
      <c r="B2" s="73" t="s">
        <v>437</v>
      </c>
      <c r="D2" s="73"/>
    </row>
    <row r="3" spans="1:5">
      <c r="B3" s="264" t="s">
        <v>348</v>
      </c>
      <c r="C3" s="73"/>
      <c r="D3" s="73"/>
    </row>
    <row r="4" spans="1:5">
      <c r="B4" s="264" t="s">
        <v>379</v>
      </c>
      <c r="C4" s="73"/>
      <c r="D4" s="73"/>
    </row>
    <row r="5" spans="1:5" ht="5.25" customHeight="1"/>
    <row r="6" spans="1:5" ht="24.75" customHeight="1">
      <c r="A6" s="353" t="s">
        <v>458</v>
      </c>
      <c r="B6" s="353"/>
      <c r="C6" s="353"/>
      <c r="D6" s="353"/>
      <c r="E6" s="353"/>
    </row>
    <row r="7" spans="1:5" ht="15.75" customHeight="1">
      <c r="A7" s="353"/>
      <c r="B7" s="353"/>
      <c r="C7" s="353"/>
      <c r="D7" s="353"/>
      <c r="E7" s="353"/>
    </row>
    <row r="8" spans="1:5">
      <c r="E8" s="75" t="s">
        <v>141</v>
      </c>
    </row>
    <row r="9" spans="1:5" ht="220.5">
      <c r="A9" s="76" t="s">
        <v>2</v>
      </c>
      <c r="B9" s="76" t="s">
        <v>0</v>
      </c>
      <c r="C9" s="177" t="s">
        <v>285</v>
      </c>
      <c r="D9" s="279" t="s">
        <v>296</v>
      </c>
      <c r="E9" s="280" t="s">
        <v>378</v>
      </c>
    </row>
    <row r="10" spans="1:5">
      <c r="A10" s="77" t="s">
        <v>4</v>
      </c>
      <c r="B10" s="78" t="s">
        <v>26</v>
      </c>
      <c r="C10" s="179">
        <f>C11+C14+C20+C23</f>
        <v>506300</v>
      </c>
      <c r="D10" s="281">
        <f>D11+D14+D20+D23</f>
        <v>573364.71</v>
      </c>
      <c r="E10" s="324">
        <f>E11+E14+E20+E23</f>
        <v>574364.72</v>
      </c>
    </row>
    <row r="11" spans="1:5" s="103" customFormat="1">
      <c r="A11" s="77" t="s">
        <v>5</v>
      </c>
      <c r="B11" s="78" t="s">
        <v>27</v>
      </c>
      <c r="C11" s="179">
        <f t="shared" ref="C11:D12" si="0">C12</f>
        <v>220000</v>
      </c>
      <c r="D11" s="281">
        <f t="shared" si="0"/>
        <v>230000</v>
      </c>
      <c r="E11" s="282">
        <f>E12</f>
        <v>230000</v>
      </c>
    </row>
    <row r="12" spans="1:5">
      <c r="A12" s="81" t="s">
        <v>6</v>
      </c>
      <c r="B12" s="80" t="s">
        <v>28</v>
      </c>
      <c r="C12" s="181">
        <f t="shared" si="0"/>
        <v>220000</v>
      </c>
      <c r="D12" s="283">
        <f t="shared" si="0"/>
        <v>230000</v>
      </c>
      <c r="E12" s="284">
        <f xml:space="preserve"> E13</f>
        <v>230000</v>
      </c>
    </row>
    <row r="13" spans="1:5" ht="97.5">
      <c r="A13" s="82" t="s">
        <v>220</v>
      </c>
      <c r="B13" s="80" t="s">
        <v>29</v>
      </c>
      <c r="C13" s="181">
        <v>220000</v>
      </c>
      <c r="D13" s="283">
        <v>230000</v>
      </c>
      <c r="E13" s="284">
        <v>230000</v>
      </c>
    </row>
    <row r="14" spans="1:5" ht="47.25">
      <c r="A14" s="79" t="s">
        <v>7</v>
      </c>
      <c r="B14" s="78" t="s">
        <v>77</v>
      </c>
      <c r="C14" s="179">
        <f>C15</f>
        <v>213300</v>
      </c>
      <c r="D14" s="318">
        <f>D15</f>
        <v>268364.71000000002</v>
      </c>
      <c r="E14" s="320">
        <f>E15</f>
        <v>268364.71999999997</v>
      </c>
    </row>
    <row r="15" spans="1:5" s="103" customFormat="1" ht="41.25" customHeight="1">
      <c r="A15" s="171" t="s">
        <v>8</v>
      </c>
      <c r="B15" s="78" t="s">
        <v>78</v>
      </c>
      <c r="C15" s="179">
        <v>213300</v>
      </c>
      <c r="D15" s="318">
        <f>D19+D18+D17+D16</f>
        <v>268364.71000000002</v>
      </c>
      <c r="E15" s="320">
        <f>E16+E17+E18+E19</f>
        <v>268364.71999999997</v>
      </c>
    </row>
    <row r="16" spans="1:5" ht="47.25">
      <c r="A16" s="82" t="s">
        <v>9</v>
      </c>
      <c r="B16" s="80" t="s">
        <v>363</v>
      </c>
      <c r="C16" s="181">
        <v>85137</v>
      </c>
      <c r="D16" s="283">
        <v>102083.99</v>
      </c>
      <c r="E16" s="319">
        <v>102084</v>
      </c>
    </row>
    <row r="17" spans="1:5" ht="78.75">
      <c r="A17" s="82" t="s">
        <v>10</v>
      </c>
      <c r="B17" s="80" t="s">
        <v>358</v>
      </c>
      <c r="C17" s="181">
        <v>898.4</v>
      </c>
      <c r="D17" s="317">
        <v>696.87</v>
      </c>
      <c r="E17" s="319">
        <v>696.87</v>
      </c>
    </row>
    <row r="18" spans="1:5" ht="78.75">
      <c r="A18" s="82" t="s">
        <v>11</v>
      </c>
      <c r="B18" s="80" t="s">
        <v>359</v>
      </c>
      <c r="C18" s="181">
        <v>149708.20000000001</v>
      </c>
      <c r="D18" s="317">
        <v>183262.84</v>
      </c>
      <c r="E18" s="319">
        <v>183262.84</v>
      </c>
    </row>
    <row r="19" spans="1:5" ht="65.25" customHeight="1">
      <c r="A19" s="82" t="s">
        <v>12</v>
      </c>
      <c r="B19" s="80" t="s">
        <v>360</v>
      </c>
      <c r="C19" s="181">
        <v>-22443.599999999999</v>
      </c>
      <c r="D19" s="317">
        <v>-17678.990000000002</v>
      </c>
      <c r="E19" s="319">
        <v>-17678.990000000002</v>
      </c>
    </row>
    <row r="20" spans="1:5" s="103" customFormat="1">
      <c r="A20" s="77" t="s">
        <v>13</v>
      </c>
      <c r="B20" s="78" t="s">
        <v>34</v>
      </c>
      <c r="C20" s="179">
        <v>0</v>
      </c>
      <c r="D20" s="281">
        <v>0</v>
      </c>
      <c r="E20" s="282">
        <f>E21</f>
        <v>0</v>
      </c>
    </row>
    <row r="21" spans="1:5">
      <c r="A21" s="81" t="s">
        <v>36</v>
      </c>
      <c r="B21" s="80" t="s">
        <v>35</v>
      </c>
      <c r="C21" s="181">
        <v>0</v>
      </c>
      <c r="D21" s="283">
        <v>0</v>
      </c>
      <c r="E21" s="284">
        <v>0</v>
      </c>
    </row>
    <row r="22" spans="1:5" ht="18" customHeight="1">
      <c r="A22" s="82" t="s">
        <v>36</v>
      </c>
      <c r="B22" s="80" t="s">
        <v>37</v>
      </c>
      <c r="C22" s="181">
        <v>0</v>
      </c>
      <c r="D22" s="283">
        <v>0</v>
      </c>
      <c r="E22" s="284">
        <v>0</v>
      </c>
    </row>
    <row r="23" spans="1:5" s="103" customFormat="1">
      <c r="A23" s="77" t="s">
        <v>14</v>
      </c>
      <c r="B23" s="78" t="s">
        <v>39</v>
      </c>
      <c r="C23" s="179">
        <f>C24+C28</f>
        <v>73000</v>
      </c>
      <c r="D23" s="281">
        <f>D24+D28</f>
        <v>75000</v>
      </c>
      <c r="E23" s="324">
        <f>E24+E28</f>
        <v>76000</v>
      </c>
    </row>
    <row r="24" spans="1:5" s="103" customFormat="1">
      <c r="A24" s="171" t="s">
        <v>38</v>
      </c>
      <c r="B24" s="78" t="s">
        <v>40</v>
      </c>
      <c r="C24" s="179">
        <f>C25</f>
        <v>21000</v>
      </c>
      <c r="D24" s="281">
        <f>D25</f>
        <v>22000</v>
      </c>
      <c r="E24" s="282">
        <f>E25</f>
        <v>22000</v>
      </c>
    </row>
    <row r="25" spans="1:5" s="172" customFormat="1" ht="50.25" customHeight="1">
      <c r="A25" s="81" t="s">
        <v>264</v>
      </c>
      <c r="B25" s="80" t="s">
        <v>265</v>
      </c>
      <c r="C25" s="181">
        <f>C26+C27</f>
        <v>21000</v>
      </c>
      <c r="D25" s="283">
        <f>D27+D26</f>
        <v>22000</v>
      </c>
      <c r="E25" s="284">
        <f>E26+E27</f>
        <v>22000</v>
      </c>
    </row>
    <row r="26" spans="1:5" ht="78.75" customHeight="1">
      <c r="A26" s="81" t="s">
        <v>263</v>
      </c>
      <c r="B26" s="80" t="s">
        <v>261</v>
      </c>
      <c r="C26" s="181">
        <v>20000</v>
      </c>
      <c r="D26" s="283">
        <v>21000</v>
      </c>
      <c r="E26" s="284">
        <v>21000</v>
      </c>
    </row>
    <row r="27" spans="1:5" ht="64.5" customHeight="1">
      <c r="A27" s="81" t="s">
        <v>262</v>
      </c>
      <c r="B27" s="80" t="s">
        <v>260</v>
      </c>
      <c r="C27" s="181">
        <v>1000</v>
      </c>
      <c r="D27" s="283">
        <v>1000</v>
      </c>
      <c r="E27" s="284">
        <v>1000</v>
      </c>
    </row>
    <row r="28" spans="1:5" s="103" customFormat="1" ht="14.25" customHeight="1">
      <c r="A28" s="171" t="s">
        <v>43</v>
      </c>
      <c r="B28" s="78" t="s">
        <v>259</v>
      </c>
      <c r="C28" s="179">
        <f>C29+C31</f>
        <v>52000</v>
      </c>
      <c r="D28" s="281">
        <f>D29+D31</f>
        <v>53000</v>
      </c>
      <c r="E28" s="282">
        <f>E29+E31</f>
        <v>54000</v>
      </c>
    </row>
    <row r="29" spans="1:5" ht="21.75" customHeight="1">
      <c r="A29" s="81" t="s">
        <v>258</v>
      </c>
      <c r="B29" s="80" t="s">
        <v>257</v>
      </c>
      <c r="C29" s="181">
        <f>C30</f>
        <v>2000</v>
      </c>
      <c r="D29" s="283">
        <f>D30</f>
        <v>2000</v>
      </c>
      <c r="E29" s="284">
        <f>E30</f>
        <v>2000</v>
      </c>
    </row>
    <row r="30" spans="1:5" ht="47.25">
      <c r="A30" s="81" t="s">
        <v>256</v>
      </c>
      <c r="B30" s="80" t="s">
        <v>257</v>
      </c>
      <c r="C30" s="181">
        <v>2000</v>
      </c>
      <c r="D30" s="283">
        <v>2000</v>
      </c>
      <c r="E30" s="284">
        <v>2000</v>
      </c>
    </row>
    <row r="31" spans="1:5">
      <c r="A31" s="83" t="s">
        <v>43</v>
      </c>
      <c r="B31" s="80" t="s">
        <v>44</v>
      </c>
      <c r="C31" s="181">
        <f t="shared" ref="C31:D32" si="1">C32</f>
        <v>50000</v>
      </c>
      <c r="D31" s="283">
        <f t="shared" si="1"/>
        <v>51000</v>
      </c>
      <c r="E31" s="285">
        <f>E32</f>
        <v>52000</v>
      </c>
    </row>
    <row r="32" spans="1:5" ht="23.25" customHeight="1">
      <c r="A32" s="83" t="s">
        <v>254</v>
      </c>
      <c r="B32" s="80" t="s">
        <v>255</v>
      </c>
      <c r="C32" s="181">
        <f t="shared" si="1"/>
        <v>50000</v>
      </c>
      <c r="D32" s="283">
        <f t="shared" si="1"/>
        <v>51000</v>
      </c>
      <c r="E32" s="285">
        <f>E33</f>
        <v>52000</v>
      </c>
    </row>
    <row r="33" spans="1:5" ht="55.5" customHeight="1">
      <c r="A33" s="83" t="s">
        <v>252</v>
      </c>
      <c r="B33" s="80" t="s">
        <v>253</v>
      </c>
      <c r="C33" s="181">
        <f>C35+C34</f>
        <v>50000</v>
      </c>
      <c r="D33" s="283">
        <f>D35+D34</f>
        <v>51000</v>
      </c>
      <c r="E33" s="285">
        <f>E34+E35</f>
        <v>52000</v>
      </c>
    </row>
    <row r="34" spans="1:5" ht="63">
      <c r="A34" s="84" t="s">
        <v>251</v>
      </c>
      <c r="B34" s="80" t="s">
        <v>250</v>
      </c>
      <c r="C34" s="181">
        <v>1000</v>
      </c>
      <c r="D34" s="283">
        <v>1000</v>
      </c>
      <c r="E34" s="285">
        <v>1000</v>
      </c>
    </row>
    <row r="35" spans="1:5" ht="68.25" customHeight="1">
      <c r="A35" s="84" t="s">
        <v>249</v>
      </c>
      <c r="B35" s="80" t="s">
        <v>248</v>
      </c>
      <c r="C35" s="181">
        <v>49000</v>
      </c>
      <c r="D35" s="283">
        <v>50000</v>
      </c>
      <c r="E35" s="285">
        <v>51000</v>
      </c>
    </row>
    <row r="36" spans="1:5" ht="31.5" hidden="1">
      <c r="A36" s="85" t="s">
        <v>244</v>
      </c>
      <c r="B36" s="89" t="s">
        <v>245</v>
      </c>
      <c r="C36" s="184"/>
      <c r="D36" s="286"/>
      <c r="E36" s="287"/>
    </row>
    <row r="37" spans="1:5" ht="63" hidden="1">
      <c r="A37" s="83" t="s">
        <v>246</v>
      </c>
      <c r="B37" s="86" t="s">
        <v>247</v>
      </c>
      <c r="C37" s="186"/>
      <c r="D37" s="288"/>
      <c r="E37" s="285"/>
    </row>
    <row r="38" spans="1:5" ht="78.75" hidden="1">
      <c r="A38" s="83" t="s">
        <v>66</v>
      </c>
      <c r="B38" s="86" t="s">
        <v>65</v>
      </c>
      <c r="C38" s="186"/>
      <c r="D38" s="288"/>
      <c r="E38" s="285"/>
    </row>
    <row r="39" spans="1:5" ht="94.5" hidden="1">
      <c r="A39" s="84" t="s">
        <v>57</v>
      </c>
      <c r="B39" s="86" t="s">
        <v>58</v>
      </c>
      <c r="C39" s="186"/>
      <c r="D39" s="288"/>
      <c r="E39" s="285"/>
    </row>
    <row r="40" spans="1:5" ht="94.5" hidden="1">
      <c r="A40" s="87" t="s">
        <v>60</v>
      </c>
      <c r="B40" s="86" t="s">
        <v>59</v>
      </c>
      <c r="C40" s="186"/>
      <c r="D40" s="288"/>
      <c r="E40" s="285"/>
    </row>
    <row r="41" spans="1:5" ht="94.5" hidden="1">
      <c r="A41" s="87" t="s">
        <v>63</v>
      </c>
      <c r="B41" s="86" t="s">
        <v>61</v>
      </c>
      <c r="C41" s="186"/>
      <c r="D41" s="288"/>
      <c r="E41" s="285"/>
    </row>
    <row r="42" spans="1:5" ht="94.5" hidden="1">
      <c r="A42" s="87" t="s">
        <v>64</v>
      </c>
      <c r="B42" s="86" t="s">
        <v>62</v>
      </c>
      <c r="C42" s="186"/>
      <c r="D42" s="288"/>
      <c r="E42" s="285"/>
    </row>
    <row r="43" spans="1:5">
      <c r="A43" s="88" t="s">
        <v>17</v>
      </c>
      <c r="B43" s="89" t="s">
        <v>68</v>
      </c>
      <c r="C43" s="184">
        <f>C44</f>
        <v>1476400</v>
      </c>
      <c r="D43" s="286">
        <f>D44</f>
        <v>2373200</v>
      </c>
      <c r="E43" s="287">
        <f>E44</f>
        <v>1952200</v>
      </c>
    </row>
    <row r="44" spans="1:5" ht="47.25">
      <c r="A44" s="85" t="s">
        <v>18</v>
      </c>
      <c r="B44" s="86" t="s">
        <v>69</v>
      </c>
      <c r="C44" s="186">
        <f>C45+C48+C51</f>
        <v>1476400</v>
      </c>
      <c r="D44" s="288">
        <f>D45+D56+D51</f>
        <v>2373200</v>
      </c>
      <c r="E44" s="326">
        <f>E45+E48+E51</f>
        <v>1952200</v>
      </c>
    </row>
    <row r="45" spans="1:5" s="103" customFormat="1" ht="31.5">
      <c r="A45" s="169" t="s">
        <v>19</v>
      </c>
      <c r="B45" s="89" t="s">
        <v>280</v>
      </c>
      <c r="C45" s="184">
        <f>C46+C47</f>
        <v>1440700</v>
      </c>
      <c r="D45" s="286">
        <f>D46+D47</f>
        <v>1903500</v>
      </c>
      <c r="E45" s="327">
        <f>E46+E47</f>
        <v>1894300</v>
      </c>
    </row>
    <row r="46" spans="1:5" ht="31.5">
      <c r="A46" s="91" t="s">
        <v>67</v>
      </c>
      <c r="B46" s="86" t="s">
        <v>280</v>
      </c>
      <c r="C46" s="186">
        <v>0</v>
      </c>
      <c r="D46" s="288">
        <v>0</v>
      </c>
      <c r="E46" s="285">
        <v>0</v>
      </c>
    </row>
    <row r="47" spans="1:5" ht="31.5">
      <c r="A47" s="92" t="s">
        <v>279</v>
      </c>
      <c r="B47" s="86" t="s">
        <v>280</v>
      </c>
      <c r="C47" s="186">
        <v>1440700</v>
      </c>
      <c r="D47" s="288">
        <v>1903500</v>
      </c>
      <c r="E47" s="285">
        <v>1894300</v>
      </c>
    </row>
    <row r="48" spans="1:5" s="103" customFormat="1" ht="31.5" hidden="1">
      <c r="A48" s="169" t="s">
        <v>397</v>
      </c>
      <c r="B48" s="170">
        <v>2.02200000000001E+16</v>
      </c>
      <c r="C48" s="276">
        <f t="shared" ref="C48:E49" si="2">C49</f>
        <v>0</v>
      </c>
      <c r="D48" s="286">
        <f t="shared" si="2"/>
        <v>0</v>
      </c>
      <c r="E48" s="287">
        <f t="shared" si="2"/>
        <v>0</v>
      </c>
    </row>
    <row r="49" spans="1:7" hidden="1">
      <c r="A49" s="90" t="s">
        <v>146</v>
      </c>
      <c r="B49" s="94">
        <v>2.02299990000001E+16</v>
      </c>
      <c r="C49" s="277">
        <f t="shared" si="2"/>
        <v>0</v>
      </c>
      <c r="D49" s="288">
        <f t="shared" si="2"/>
        <v>0</v>
      </c>
      <c r="E49" s="285">
        <f t="shared" si="2"/>
        <v>0</v>
      </c>
    </row>
    <row r="50" spans="1:7" hidden="1">
      <c r="A50" s="90" t="s">
        <v>398</v>
      </c>
      <c r="B50" s="94">
        <v>2.02299991000001E+16</v>
      </c>
      <c r="C50" s="186">
        <v>0</v>
      </c>
      <c r="D50" s="288">
        <v>0</v>
      </c>
      <c r="E50" s="285">
        <v>0</v>
      </c>
    </row>
    <row r="51" spans="1:7" s="103" customFormat="1" ht="31.5">
      <c r="A51" s="169" t="s">
        <v>22</v>
      </c>
      <c r="B51" s="89" t="s">
        <v>72</v>
      </c>
      <c r="C51" s="184">
        <f>C52+C55</f>
        <v>35700</v>
      </c>
      <c r="D51" s="286">
        <f>D52+D55</f>
        <v>57900</v>
      </c>
      <c r="E51" s="287">
        <f>E52+E54</f>
        <v>57900</v>
      </c>
    </row>
    <row r="52" spans="1:7" ht="47.25">
      <c r="A52" s="96" t="s">
        <v>145</v>
      </c>
      <c r="B52" s="94" t="s">
        <v>281</v>
      </c>
      <c r="C52" s="186">
        <f>C53</f>
        <v>35100</v>
      </c>
      <c r="D52" s="288">
        <f>D53</f>
        <v>57200</v>
      </c>
      <c r="E52" s="285">
        <f>E53</f>
        <v>57200</v>
      </c>
    </row>
    <row r="53" spans="1:7" ht="47.25">
      <c r="A53" s="95" t="s">
        <v>148</v>
      </c>
      <c r="B53" s="94" t="s">
        <v>281</v>
      </c>
      <c r="C53" s="186">
        <v>35100</v>
      </c>
      <c r="D53" s="288">
        <v>57200</v>
      </c>
      <c r="E53" s="285">
        <v>57200</v>
      </c>
    </row>
    <row r="54" spans="1:7" ht="47.25">
      <c r="A54" s="97" t="s">
        <v>211</v>
      </c>
      <c r="B54" s="94" t="s">
        <v>282</v>
      </c>
      <c r="C54" s="186">
        <v>600</v>
      </c>
      <c r="D54" s="288">
        <f>D55</f>
        <v>700</v>
      </c>
      <c r="E54" s="285">
        <f>E55</f>
        <v>700</v>
      </c>
    </row>
    <row r="55" spans="1:7" ht="47.25">
      <c r="A55" s="97" t="s">
        <v>213</v>
      </c>
      <c r="B55" s="94" t="s">
        <v>282</v>
      </c>
      <c r="C55" s="186">
        <v>600</v>
      </c>
      <c r="D55" s="288">
        <v>700</v>
      </c>
      <c r="E55" s="285">
        <v>700</v>
      </c>
    </row>
    <row r="56" spans="1:7" s="103" customFormat="1" ht="31.5">
      <c r="A56" s="169" t="s">
        <v>75</v>
      </c>
      <c r="B56" s="170" t="s">
        <v>76</v>
      </c>
      <c r="C56" s="184">
        <f>C57</f>
        <v>511200</v>
      </c>
      <c r="D56" s="286">
        <f>D57</f>
        <v>411800</v>
      </c>
      <c r="E56" s="287">
        <f>E57</f>
        <v>436100</v>
      </c>
    </row>
    <row r="57" spans="1:7" ht="31.5">
      <c r="A57" s="90" t="s">
        <v>75</v>
      </c>
      <c r="B57" s="94" t="s">
        <v>76</v>
      </c>
      <c r="C57" s="186">
        <v>511200</v>
      </c>
      <c r="D57" s="288">
        <f>D58</f>
        <v>411800</v>
      </c>
      <c r="E57" s="285">
        <f>E58</f>
        <v>436100</v>
      </c>
    </row>
    <row r="58" spans="1:7" ht="31.5">
      <c r="A58" s="90" t="s">
        <v>75</v>
      </c>
      <c r="B58" s="94" t="s">
        <v>76</v>
      </c>
      <c r="C58" s="186">
        <v>511200</v>
      </c>
      <c r="D58" s="288">
        <v>411800</v>
      </c>
      <c r="E58" s="285">
        <v>436100</v>
      </c>
    </row>
    <row r="59" spans="1:7">
      <c r="A59" s="98" t="s">
        <v>24</v>
      </c>
      <c r="B59" s="89"/>
      <c r="C59" s="184">
        <f>C10+C43</f>
        <v>1982700</v>
      </c>
      <c r="D59" s="286">
        <f>D10+D43</f>
        <v>2946564.71</v>
      </c>
      <c r="E59" s="286">
        <f>E10+E43</f>
        <v>2526564.7199999997</v>
      </c>
    </row>
    <row r="62" spans="1:7">
      <c r="E62" s="99"/>
    </row>
    <row r="63" spans="1:7" ht="37.5">
      <c r="A63" s="100" t="s">
        <v>217</v>
      </c>
      <c r="B63" s="354" t="s">
        <v>218</v>
      </c>
      <c r="C63" s="354"/>
      <c r="D63" s="354"/>
      <c r="E63" s="354"/>
      <c r="G63" s="101"/>
    </row>
  </sheetData>
  <mergeCells count="2">
    <mergeCell ref="A6:E7"/>
    <mergeCell ref="B63:E6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2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2" customWidth="1"/>
    <col min="2" max="2" width="28.42578125" style="72" customWidth="1"/>
    <col min="3" max="4" width="16" style="72" customWidth="1"/>
    <col min="5" max="16384" width="9.140625" style="74"/>
  </cols>
  <sheetData>
    <row r="1" spans="1:4">
      <c r="C1" s="73" t="s">
        <v>1</v>
      </c>
    </row>
    <row r="2" spans="1:4">
      <c r="C2" s="73" t="s">
        <v>25</v>
      </c>
    </row>
    <row r="3" spans="1:4">
      <c r="C3" s="73" t="s">
        <v>219</v>
      </c>
    </row>
    <row r="4" spans="1:4">
      <c r="C4" s="73" t="s">
        <v>238</v>
      </c>
    </row>
    <row r="6" spans="1:4" ht="15">
      <c r="A6" s="353" t="s">
        <v>221</v>
      </c>
      <c r="B6" s="353"/>
      <c r="C6" s="353"/>
      <c r="D6" s="353"/>
    </row>
    <row r="7" spans="1:4" ht="15.75" customHeight="1">
      <c r="A7" s="353"/>
      <c r="B7" s="353"/>
      <c r="C7" s="353"/>
      <c r="D7" s="353"/>
    </row>
    <row r="8" spans="1:4">
      <c r="C8" s="75"/>
      <c r="D8" s="75" t="s">
        <v>141</v>
      </c>
    </row>
    <row r="9" spans="1:4" ht="47.25" customHeight="1">
      <c r="A9" s="357" t="s">
        <v>2</v>
      </c>
      <c r="B9" s="357" t="s">
        <v>0</v>
      </c>
      <c r="C9" s="355" t="s">
        <v>3</v>
      </c>
      <c r="D9" s="356"/>
    </row>
    <row r="10" spans="1:4">
      <c r="A10" s="358"/>
      <c r="B10" s="358"/>
      <c r="C10" s="158" t="s">
        <v>215</v>
      </c>
      <c r="D10" s="158" t="s">
        <v>266</v>
      </c>
    </row>
    <row r="11" spans="1:4">
      <c r="A11" s="77" t="s">
        <v>4</v>
      </c>
      <c r="B11" s="78" t="s">
        <v>26</v>
      </c>
      <c r="C11" s="137">
        <f>C12+C15+C21+C27+C30</f>
        <v>403800</v>
      </c>
      <c r="D11" s="137">
        <f>D12+D15+D21+D27+D30</f>
        <v>383000</v>
      </c>
    </row>
    <row r="12" spans="1:4">
      <c r="A12" s="79" t="s">
        <v>5</v>
      </c>
      <c r="B12" s="80" t="s">
        <v>27</v>
      </c>
      <c r="C12" s="138">
        <f>C13</f>
        <v>140000</v>
      </c>
      <c r="D12" s="138">
        <f>D13</f>
        <v>145000</v>
      </c>
    </row>
    <row r="13" spans="1:4">
      <c r="A13" s="81" t="s">
        <v>6</v>
      </c>
      <c r="B13" s="80" t="s">
        <v>28</v>
      </c>
      <c r="C13" s="138">
        <f>C14</f>
        <v>140000</v>
      </c>
      <c r="D13" s="138">
        <f>D14</f>
        <v>145000</v>
      </c>
    </row>
    <row r="14" spans="1:4" ht="97.5">
      <c r="A14" s="82" t="s">
        <v>220</v>
      </c>
      <c r="B14" s="80" t="s">
        <v>29</v>
      </c>
      <c r="C14" s="139">
        <v>140000</v>
      </c>
      <c r="D14" s="139">
        <v>145000</v>
      </c>
    </row>
    <row r="15" spans="1:4" s="103" customFormat="1" ht="47.25">
      <c r="A15" s="77" t="s">
        <v>7</v>
      </c>
      <c r="B15" s="78" t="s">
        <v>77</v>
      </c>
      <c r="C15" s="137">
        <f>C16</f>
        <v>150800</v>
      </c>
      <c r="D15" s="137">
        <f>D16</f>
        <v>125000</v>
      </c>
    </row>
    <row r="16" spans="1:4" ht="31.5">
      <c r="A16" s="81" t="s">
        <v>8</v>
      </c>
      <c r="B16" s="80" t="s">
        <v>78</v>
      </c>
      <c r="C16" s="138">
        <f>C17+C18+C19+C20</f>
        <v>150800</v>
      </c>
      <c r="D16" s="138">
        <f>D17+D18+D19+D20</f>
        <v>125000</v>
      </c>
    </row>
    <row r="17" spans="1:4" ht="47.25">
      <c r="A17" s="82" t="s">
        <v>9</v>
      </c>
      <c r="B17" s="80" t="s">
        <v>30</v>
      </c>
      <c r="C17" s="138">
        <v>55100</v>
      </c>
      <c r="D17" s="138">
        <v>45700</v>
      </c>
    </row>
    <row r="18" spans="1:4" ht="78.75">
      <c r="A18" s="82" t="s">
        <v>10</v>
      </c>
      <c r="B18" s="80" t="s">
        <v>31</v>
      </c>
      <c r="C18" s="138">
        <v>1300</v>
      </c>
      <c r="D18" s="138">
        <v>1000</v>
      </c>
    </row>
    <row r="19" spans="1:4" ht="78.75">
      <c r="A19" s="82" t="s">
        <v>11</v>
      </c>
      <c r="B19" s="80" t="s">
        <v>32</v>
      </c>
      <c r="C19" s="138">
        <v>89200</v>
      </c>
      <c r="D19" s="138">
        <v>74000</v>
      </c>
    </row>
    <row r="20" spans="1:4" ht="78.75">
      <c r="A20" s="82" t="s">
        <v>12</v>
      </c>
      <c r="B20" s="80" t="s">
        <v>33</v>
      </c>
      <c r="C20" s="138">
        <v>5200</v>
      </c>
      <c r="D20" s="138">
        <v>4300</v>
      </c>
    </row>
    <row r="21" spans="1:4" s="103" customFormat="1">
      <c r="A21" s="77" t="s">
        <v>14</v>
      </c>
      <c r="B21" s="78" t="s">
        <v>39</v>
      </c>
      <c r="C21" s="137">
        <f>C22+C24</f>
        <v>24000</v>
      </c>
      <c r="D21" s="137">
        <f>C22+C24</f>
        <v>24000</v>
      </c>
    </row>
    <row r="22" spans="1:4">
      <c r="A22" s="81" t="s">
        <v>38</v>
      </c>
      <c r="B22" s="80" t="s">
        <v>40</v>
      </c>
      <c r="C22" s="138">
        <v>20000</v>
      </c>
      <c r="D22" s="138">
        <v>20000</v>
      </c>
    </row>
    <row r="23" spans="1:4" ht="47.25">
      <c r="A23" s="81" t="s">
        <v>41</v>
      </c>
      <c r="B23" s="80" t="s">
        <v>42</v>
      </c>
      <c r="C23" s="139">
        <v>20000</v>
      </c>
      <c r="D23" s="139">
        <v>20000</v>
      </c>
    </row>
    <row r="24" spans="1:4">
      <c r="A24" s="83" t="s">
        <v>43</v>
      </c>
      <c r="B24" s="80" t="s">
        <v>44</v>
      </c>
      <c r="C24" s="140">
        <v>4000</v>
      </c>
      <c r="D24" s="140">
        <v>4000</v>
      </c>
    </row>
    <row r="25" spans="1:4" ht="94.5">
      <c r="A25" s="84" t="s">
        <v>46</v>
      </c>
      <c r="B25" s="80" t="s">
        <v>45</v>
      </c>
      <c r="C25" s="141">
        <v>1000</v>
      </c>
      <c r="D25" s="141">
        <v>1000</v>
      </c>
    </row>
    <row r="26" spans="1:4" ht="94.5">
      <c r="A26" s="84" t="s">
        <v>47</v>
      </c>
      <c r="B26" s="80" t="s">
        <v>48</v>
      </c>
      <c r="C26" s="141">
        <v>3000</v>
      </c>
      <c r="D26" s="141">
        <v>3000</v>
      </c>
    </row>
    <row r="27" spans="1:4" ht="47.25" hidden="1">
      <c r="A27" s="85" t="s">
        <v>49</v>
      </c>
      <c r="B27" s="80" t="s">
        <v>50</v>
      </c>
      <c r="C27" s="141">
        <v>0</v>
      </c>
      <c r="D27" s="141">
        <f>D28</f>
        <v>0</v>
      </c>
    </row>
    <row r="28" spans="1:4" hidden="1">
      <c r="A28" s="83" t="s">
        <v>51</v>
      </c>
      <c r="B28" s="80" t="s">
        <v>52</v>
      </c>
      <c r="C28" s="141">
        <v>0</v>
      </c>
      <c r="D28" s="141">
        <v>0</v>
      </c>
    </row>
    <row r="29" spans="1:4" ht="47.25" hidden="1">
      <c r="A29" s="84" t="s">
        <v>53</v>
      </c>
      <c r="B29" s="80" t="s">
        <v>54</v>
      </c>
      <c r="C29" s="141">
        <v>0</v>
      </c>
      <c r="D29" s="141">
        <v>0</v>
      </c>
    </row>
    <row r="30" spans="1:4" s="103" customFormat="1" ht="47.25">
      <c r="A30" s="98" t="s">
        <v>15</v>
      </c>
      <c r="B30" s="89" t="s">
        <v>55</v>
      </c>
      <c r="C30" s="142">
        <f>C31+C33</f>
        <v>89000</v>
      </c>
      <c r="D30" s="142">
        <f>D31+D33</f>
        <v>89000</v>
      </c>
    </row>
    <row r="31" spans="1:4" ht="110.25">
      <c r="A31" s="83" t="s">
        <v>16</v>
      </c>
      <c r="B31" s="86" t="s">
        <v>56</v>
      </c>
      <c r="C31" s="140">
        <f>C32</f>
        <v>44500</v>
      </c>
      <c r="D31" s="140">
        <f>D32</f>
        <v>44500</v>
      </c>
    </row>
    <row r="32" spans="1:4" ht="78.75">
      <c r="A32" s="83" t="s">
        <v>66</v>
      </c>
      <c r="B32" s="86" t="s">
        <v>65</v>
      </c>
      <c r="C32" s="140">
        <v>44500</v>
      </c>
      <c r="D32" s="140">
        <v>44500</v>
      </c>
    </row>
    <row r="33" spans="1:4" ht="94.5">
      <c r="A33" s="84" t="s">
        <v>57</v>
      </c>
      <c r="B33" s="86" t="s">
        <v>58</v>
      </c>
      <c r="C33" s="141">
        <v>44500</v>
      </c>
      <c r="D33" s="141">
        <v>44500</v>
      </c>
    </row>
    <row r="34" spans="1:4" ht="94.5" hidden="1">
      <c r="A34" s="87" t="s">
        <v>60</v>
      </c>
      <c r="B34" s="86" t="s">
        <v>59</v>
      </c>
      <c r="C34" s="140">
        <v>0</v>
      </c>
      <c r="D34" s="140">
        <f>D35</f>
        <v>0</v>
      </c>
    </row>
    <row r="35" spans="1:4" ht="94.5" hidden="1">
      <c r="A35" s="87" t="s">
        <v>63</v>
      </c>
      <c r="B35" s="86" t="s">
        <v>61</v>
      </c>
      <c r="C35" s="140">
        <v>0</v>
      </c>
      <c r="D35" s="140">
        <v>0</v>
      </c>
    </row>
    <row r="36" spans="1:4" ht="94.5" hidden="1">
      <c r="A36" s="87" t="s">
        <v>64</v>
      </c>
      <c r="B36" s="86" t="s">
        <v>62</v>
      </c>
      <c r="C36" s="141">
        <v>0</v>
      </c>
      <c r="D36" s="141">
        <v>0</v>
      </c>
    </row>
    <row r="37" spans="1:4">
      <c r="A37" s="88" t="s">
        <v>17</v>
      </c>
      <c r="B37" s="89" t="s">
        <v>68</v>
      </c>
      <c r="C37" s="142">
        <f>C38</f>
        <v>2232900</v>
      </c>
      <c r="D37" s="142">
        <f>D38</f>
        <v>2289400</v>
      </c>
    </row>
    <row r="38" spans="1:4" ht="47.25">
      <c r="A38" s="85" t="s">
        <v>18</v>
      </c>
      <c r="B38" s="86" t="s">
        <v>69</v>
      </c>
      <c r="C38" s="140">
        <f>C39+C42+C45+C48</f>
        <v>2232900</v>
      </c>
      <c r="D38" s="140">
        <f>D39+D42+D45</f>
        <v>2289400</v>
      </c>
    </row>
    <row r="39" spans="1:4" ht="31.5">
      <c r="A39" s="90" t="s">
        <v>19</v>
      </c>
      <c r="B39" s="86" t="s">
        <v>70</v>
      </c>
      <c r="C39" s="140">
        <f>C40</f>
        <v>819000</v>
      </c>
      <c r="D39" s="140">
        <v>799500</v>
      </c>
    </row>
    <row r="40" spans="1:4" ht="31.5">
      <c r="A40" s="91" t="s">
        <v>20</v>
      </c>
      <c r="B40" s="86" t="s">
        <v>71</v>
      </c>
      <c r="C40" s="140">
        <v>819000</v>
      </c>
      <c r="D40" s="140">
        <v>799500</v>
      </c>
    </row>
    <row r="41" spans="1:4" ht="31.5">
      <c r="A41" s="92" t="s">
        <v>67</v>
      </c>
      <c r="B41" s="86" t="s">
        <v>73</v>
      </c>
      <c r="C41" s="140">
        <v>819000</v>
      </c>
      <c r="D41" s="140">
        <v>799500</v>
      </c>
    </row>
    <row r="42" spans="1:4" ht="47.25">
      <c r="A42" s="90" t="s">
        <v>21</v>
      </c>
      <c r="B42" s="86" t="s">
        <v>74</v>
      </c>
      <c r="C42" s="140">
        <v>1373500</v>
      </c>
      <c r="D42" s="140">
        <f>D43</f>
        <v>1449400</v>
      </c>
    </row>
    <row r="43" spans="1:4">
      <c r="A43" s="93" t="s">
        <v>146</v>
      </c>
      <c r="B43" s="94" t="s">
        <v>147</v>
      </c>
      <c r="C43" s="140">
        <v>1373500</v>
      </c>
      <c r="D43" s="140">
        <v>1449400</v>
      </c>
    </row>
    <row r="44" spans="1:4">
      <c r="A44" s="95" t="s">
        <v>143</v>
      </c>
      <c r="B44" s="94" t="s">
        <v>142</v>
      </c>
      <c r="C44" s="140">
        <v>1373500</v>
      </c>
      <c r="D44" s="140">
        <v>1449400</v>
      </c>
    </row>
    <row r="45" spans="1:4" ht="31.5">
      <c r="A45" s="90" t="s">
        <v>22</v>
      </c>
      <c r="B45" s="86" t="s">
        <v>72</v>
      </c>
      <c r="C45" s="140">
        <f>C46+C47</f>
        <v>40400</v>
      </c>
      <c r="D45" s="140">
        <f>D46+D47</f>
        <v>40500</v>
      </c>
    </row>
    <row r="46" spans="1:4" ht="47.25">
      <c r="A46" s="95" t="s">
        <v>148</v>
      </c>
      <c r="B46" s="86" t="s">
        <v>144</v>
      </c>
      <c r="C46" s="140">
        <v>39700</v>
      </c>
      <c r="D46" s="140">
        <v>39800</v>
      </c>
    </row>
    <row r="47" spans="1:4" ht="47.25">
      <c r="A47" s="97" t="s">
        <v>211</v>
      </c>
      <c r="B47" s="94" t="s">
        <v>212</v>
      </c>
      <c r="C47" s="140">
        <v>700</v>
      </c>
      <c r="D47" s="140">
        <v>700</v>
      </c>
    </row>
    <row r="48" spans="1:4" hidden="1">
      <c r="A48" s="97"/>
      <c r="B48" s="94" t="s">
        <v>214</v>
      </c>
      <c r="C48" s="140"/>
      <c r="D48" s="140"/>
    </row>
    <row r="49" spans="1:5">
      <c r="A49" s="98" t="s">
        <v>24</v>
      </c>
      <c r="B49" s="89"/>
      <c r="C49" s="142">
        <f>C11+C37</f>
        <v>2636700</v>
      </c>
      <c r="D49" s="142">
        <f>D11+D37</f>
        <v>2672400</v>
      </c>
    </row>
    <row r="50" spans="1:5">
      <c r="C50" s="134"/>
      <c r="D50" s="134"/>
    </row>
    <row r="52" spans="1:5">
      <c r="C52" s="99"/>
      <c r="D52" s="99"/>
    </row>
    <row r="53" spans="1:5" ht="18.75">
      <c r="A53" s="102" t="s">
        <v>217</v>
      </c>
      <c r="B53" s="102"/>
      <c r="C53" s="102"/>
      <c r="D53" s="102" t="s">
        <v>222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workbookViewId="0">
      <selection activeCell="C1" sqref="C1"/>
    </sheetView>
  </sheetViews>
  <sheetFormatPr defaultRowHeight="15.75"/>
  <cols>
    <col min="1" max="1" width="18.5703125" style="216" customWidth="1"/>
    <col min="2" max="2" width="28.28515625" style="216" customWidth="1"/>
    <col min="3" max="3" width="57.5703125" style="216" customWidth="1"/>
    <col min="4" max="4" width="0.140625" style="106" hidden="1" customWidth="1"/>
    <col min="5" max="9" width="9.140625" style="106" hidden="1" customWidth="1"/>
    <col min="10" max="10" width="8.5703125" style="106" hidden="1" customWidth="1"/>
    <col min="11" max="14" width="9.140625" style="106" hidden="1" customWidth="1"/>
    <col min="15" max="15" width="0.140625" style="106" customWidth="1"/>
    <col min="16" max="16" width="8.28515625" style="106" hidden="1" customWidth="1"/>
    <col min="17" max="21" width="9.140625" style="106" hidden="1" customWidth="1"/>
    <col min="22" max="16384" width="9.140625" style="106"/>
  </cols>
  <sheetData>
    <row r="1" spans="1:3">
      <c r="A1" s="215"/>
      <c r="C1" s="217" t="s">
        <v>356</v>
      </c>
    </row>
    <row r="2" spans="1:3">
      <c r="A2" s="215"/>
      <c r="C2" s="217" t="s">
        <v>435</v>
      </c>
    </row>
    <row r="3" spans="1:3">
      <c r="A3" s="215"/>
      <c r="C3" s="263" t="s">
        <v>349</v>
      </c>
    </row>
    <row r="4" spans="1:3">
      <c r="A4" s="215"/>
      <c r="C4" s="263" t="s">
        <v>380</v>
      </c>
    </row>
    <row r="6" spans="1:3" ht="15">
      <c r="A6" s="359" t="s">
        <v>381</v>
      </c>
      <c r="B6" s="359"/>
      <c r="C6" s="359"/>
    </row>
    <row r="7" spans="1:3" ht="15.75" customHeight="1">
      <c r="A7" s="359"/>
      <c r="B7" s="359"/>
      <c r="C7" s="359"/>
    </row>
    <row r="8" spans="1:3" ht="15">
      <c r="A8" s="360"/>
      <c r="B8" s="360"/>
      <c r="C8" s="360"/>
    </row>
    <row r="9" spans="1:3" ht="35.25" customHeight="1">
      <c r="A9" s="361" t="s">
        <v>0</v>
      </c>
      <c r="B9" s="362"/>
      <c r="C9" s="363" t="s">
        <v>304</v>
      </c>
    </row>
    <row r="10" spans="1:3" ht="56.25" customHeight="1">
      <c r="A10" s="218" t="s">
        <v>305</v>
      </c>
      <c r="B10" s="219" t="s">
        <v>306</v>
      </c>
      <c r="C10" s="364"/>
    </row>
    <row r="11" spans="1:3" ht="33.75" customHeight="1">
      <c r="A11" s="220">
        <v>996</v>
      </c>
      <c r="B11" s="365" t="s">
        <v>223</v>
      </c>
      <c r="C11" s="366"/>
    </row>
    <row r="12" spans="1:3" ht="94.5">
      <c r="A12" s="221">
        <v>996</v>
      </c>
      <c r="B12" s="221" t="s">
        <v>58</v>
      </c>
      <c r="C12" s="222" t="s">
        <v>57</v>
      </c>
    </row>
    <row r="13" spans="1:3" ht="65.25" customHeight="1">
      <c r="A13" s="221">
        <v>996</v>
      </c>
      <c r="B13" s="221" t="s">
        <v>247</v>
      </c>
      <c r="C13" s="222" t="s">
        <v>246</v>
      </c>
    </row>
    <row r="14" spans="1:3" ht="31.5">
      <c r="A14" s="221">
        <v>996</v>
      </c>
      <c r="B14" s="221" t="s">
        <v>302</v>
      </c>
      <c r="C14" s="223" t="s">
        <v>301</v>
      </c>
    </row>
    <row r="15" spans="1:3">
      <c r="A15" s="221">
        <v>996</v>
      </c>
      <c r="B15" s="221" t="s">
        <v>303</v>
      </c>
      <c r="C15" s="223" t="s">
        <v>307</v>
      </c>
    </row>
    <row r="16" spans="1:3" ht="31.5">
      <c r="A16" s="221">
        <v>996</v>
      </c>
      <c r="B16" s="221" t="s">
        <v>280</v>
      </c>
      <c r="C16" s="224" t="s">
        <v>67</v>
      </c>
    </row>
    <row r="17" spans="1:3" ht="20.25" customHeight="1">
      <c r="A17" s="221">
        <v>996</v>
      </c>
      <c r="B17" s="221" t="s">
        <v>308</v>
      </c>
      <c r="C17" s="224" t="s">
        <v>309</v>
      </c>
    </row>
    <row r="18" spans="1:3" ht="21" customHeight="1">
      <c r="A18" s="221">
        <v>996</v>
      </c>
      <c r="B18" s="221" t="s">
        <v>310</v>
      </c>
      <c r="C18" s="225" t="s">
        <v>311</v>
      </c>
    </row>
    <row r="19" spans="1:3">
      <c r="A19" s="221">
        <v>996</v>
      </c>
      <c r="B19" s="226" t="s">
        <v>312</v>
      </c>
      <c r="C19" s="225" t="s">
        <v>143</v>
      </c>
    </row>
    <row r="20" spans="1:3" ht="31.5">
      <c r="A20" s="260">
        <v>996</v>
      </c>
      <c r="B20" s="260" t="s">
        <v>370</v>
      </c>
      <c r="C20" s="261" t="s">
        <v>75</v>
      </c>
    </row>
    <row r="21" spans="1:3" ht="69.75" customHeight="1">
      <c r="A21" s="221">
        <v>996</v>
      </c>
      <c r="B21" s="227" t="s">
        <v>313</v>
      </c>
      <c r="C21" s="228" t="s">
        <v>314</v>
      </c>
    </row>
    <row r="22" spans="1:3" ht="47.25">
      <c r="A22" s="260">
        <v>996</v>
      </c>
      <c r="B22" s="260" t="s">
        <v>281</v>
      </c>
      <c r="C22" s="262" t="s">
        <v>148</v>
      </c>
    </row>
    <row r="23" spans="1:3" ht="47.25">
      <c r="A23" s="260">
        <v>996</v>
      </c>
      <c r="B23" s="260" t="s">
        <v>282</v>
      </c>
      <c r="C23" s="262" t="s">
        <v>213</v>
      </c>
    </row>
    <row r="26" spans="1:3" ht="112.5" customHeight="1">
      <c r="A26" s="367" t="s">
        <v>217</v>
      </c>
      <c r="B26" s="367"/>
      <c r="C26" s="229" t="s">
        <v>222</v>
      </c>
    </row>
  </sheetData>
  <mergeCells count="5">
    <mergeCell ref="A6:C8"/>
    <mergeCell ref="A9:B9"/>
    <mergeCell ref="C9:C10"/>
    <mergeCell ref="B11:C11"/>
    <mergeCell ref="A26:B26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B1" sqref="B1"/>
    </sheetView>
  </sheetViews>
  <sheetFormatPr defaultRowHeight="15.75"/>
  <cols>
    <col min="1" max="1" width="30.140625" style="216" customWidth="1"/>
    <col min="2" max="2" width="71.42578125" style="216" customWidth="1"/>
  </cols>
  <sheetData>
    <row r="1" spans="1:2">
      <c r="A1" s="215"/>
      <c r="B1" s="217" t="s">
        <v>448</v>
      </c>
    </row>
    <row r="2" spans="1:2">
      <c r="A2" s="215"/>
      <c r="B2" s="217" t="s">
        <v>438</v>
      </c>
    </row>
    <row r="3" spans="1:2">
      <c r="A3" s="215"/>
      <c r="B3" s="217" t="s">
        <v>350</v>
      </c>
    </row>
    <row r="4" spans="1:2">
      <c r="A4" s="215"/>
      <c r="B4" s="263" t="s">
        <v>382</v>
      </c>
    </row>
    <row r="6" spans="1:2" ht="47.25" customHeight="1">
      <c r="A6" s="368" t="s">
        <v>383</v>
      </c>
      <c r="B6" s="368"/>
    </row>
    <row r="7" spans="1:2" ht="15.75" customHeight="1">
      <c r="A7" s="368"/>
      <c r="B7" s="368"/>
    </row>
    <row r="8" spans="1:2" ht="15.75" customHeight="1">
      <c r="A8" s="369"/>
      <c r="B8" s="369"/>
    </row>
    <row r="9" spans="1:2" ht="47.25">
      <c r="A9" s="218" t="s">
        <v>0</v>
      </c>
      <c r="B9" s="370" t="s">
        <v>315</v>
      </c>
    </row>
    <row r="10" spans="1:2" ht="31.5">
      <c r="A10" s="218" t="s">
        <v>316</v>
      </c>
      <c r="B10" s="370"/>
    </row>
    <row r="11" spans="1:2" ht="33.75" customHeight="1">
      <c r="A11" s="220">
        <v>996</v>
      </c>
      <c r="B11" s="230" t="s">
        <v>223</v>
      </c>
    </row>
    <row r="12" spans="1:2" ht="73.5" customHeight="1">
      <c r="A12" s="231" t="s">
        <v>317</v>
      </c>
      <c r="B12" s="232" t="s">
        <v>222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C1" sqref="C1"/>
    </sheetView>
  </sheetViews>
  <sheetFormatPr defaultRowHeight="15.75"/>
  <cols>
    <col min="1" max="1" width="18.140625" style="216" customWidth="1"/>
    <col min="2" max="2" width="28.42578125" style="216" customWidth="1"/>
    <col min="3" max="3" width="58.28515625" style="216" customWidth="1"/>
  </cols>
  <sheetData>
    <row r="1" spans="1:3">
      <c r="A1" s="215"/>
      <c r="C1" s="217" t="s">
        <v>449</v>
      </c>
    </row>
    <row r="2" spans="1:3">
      <c r="A2" s="215"/>
      <c r="C2" s="217" t="s">
        <v>435</v>
      </c>
    </row>
    <row r="3" spans="1:3">
      <c r="A3" s="215"/>
      <c r="C3" s="217" t="s">
        <v>351</v>
      </c>
    </row>
    <row r="4" spans="1:3">
      <c r="A4" s="215"/>
      <c r="C4" s="263" t="s">
        <v>384</v>
      </c>
    </row>
    <row r="6" spans="1:3" ht="47.25" customHeight="1">
      <c r="A6" s="359" t="s">
        <v>385</v>
      </c>
      <c r="B6" s="359"/>
      <c r="C6" s="359"/>
    </row>
    <row r="7" spans="1:3" ht="15.75" customHeight="1">
      <c r="A7" s="359"/>
      <c r="B7" s="359"/>
      <c r="C7" s="359"/>
    </row>
    <row r="8" spans="1:3" ht="15.75" customHeight="1">
      <c r="A8" s="360"/>
      <c r="B8" s="360"/>
      <c r="C8" s="360"/>
    </row>
    <row r="9" spans="1:3" ht="35.25" customHeight="1">
      <c r="A9" s="361" t="s">
        <v>0</v>
      </c>
      <c r="B9" s="362"/>
      <c r="C9" s="363" t="s">
        <v>326</v>
      </c>
    </row>
    <row r="10" spans="1:3" ht="63">
      <c r="A10" s="243" t="s">
        <v>327</v>
      </c>
      <c r="B10" s="242" t="s">
        <v>328</v>
      </c>
      <c r="C10" s="364"/>
    </row>
    <row r="11" spans="1:3" ht="33.75" customHeight="1">
      <c r="A11" s="220">
        <v>996</v>
      </c>
      <c r="B11" s="365" t="s">
        <v>223</v>
      </c>
      <c r="C11" s="366"/>
    </row>
    <row r="12" spans="1:3" ht="31.5">
      <c r="A12" s="221">
        <v>996</v>
      </c>
      <c r="B12" s="244" t="s">
        <v>329</v>
      </c>
      <c r="C12" s="223" t="s">
        <v>330</v>
      </c>
    </row>
    <row r="13" spans="1:3" ht="31.5" customHeight="1">
      <c r="A13" s="221">
        <v>996</v>
      </c>
      <c r="B13" s="244" t="s">
        <v>331</v>
      </c>
      <c r="C13" s="223" t="s">
        <v>332</v>
      </c>
    </row>
    <row r="14" spans="1:3" ht="47.25">
      <c r="A14" s="221">
        <v>996</v>
      </c>
      <c r="B14" s="244" t="s">
        <v>333</v>
      </c>
      <c r="C14" s="223" t="s">
        <v>79</v>
      </c>
    </row>
    <row r="15" spans="1:3" ht="47.25">
      <c r="A15" s="221">
        <v>996</v>
      </c>
      <c r="B15" s="244" t="s">
        <v>334</v>
      </c>
      <c r="C15" s="223" t="s">
        <v>335</v>
      </c>
    </row>
    <row r="16" spans="1:3" ht="31.5">
      <c r="A16" s="221">
        <v>996</v>
      </c>
      <c r="B16" s="244" t="s">
        <v>336</v>
      </c>
      <c r="C16" s="223" t="s">
        <v>80</v>
      </c>
    </row>
    <row r="17" spans="1:3" ht="31.5">
      <c r="A17" s="221">
        <v>996</v>
      </c>
      <c r="B17" s="244" t="s">
        <v>337</v>
      </c>
      <c r="C17" s="223" t="s">
        <v>81</v>
      </c>
    </row>
    <row r="18" spans="1:3" ht="47.25">
      <c r="A18" s="221">
        <v>996</v>
      </c>
      <c r="B18" s="244" t="s">
        <v>338</v>
      </c>
      <c r="C18" s="223" t="s">
        <v>339</v>
      </c>
    </row>
    <row r="19" spans="1:3" ht="78.75" customHeight="1">
      <c r="A19" s="371" t="s">
        <v>340</v>
      </c>
      <c r="B19" s="371"/>
      <c r="C19" s="232" t="s">
        <v>222</v>
      </c>
    </row>
  </sheetData>
  <mergeCells count="5">
    <mergeCell ref="B11:C11"/>
    <mergeCell ref="A19:B19"/>
    <mergeCell ref="A6:C8"/>
    <mergeCell ref="A9:B9"/>
    <mergeCell ref="C9:C10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sqref="A1:C1"/>
    </sheetView>
  </sheetViews>
  <sheetFormatPr defaultRowHeight="15.75"/>
  <cols>
    <col min="1" max="1" width="57.5703125" style="257" customWidth="1"/>
    <col min="2" max="2" width="22.7109375" style="257" customWidth="1"/>
    <col min="3" max="3" width="22.28515625" style="257" customWidth="1"/>
    <col min="4" max="4" width="0.140625" style="257" customWidth="1"/>
    <col min="5" max="5" width="18.85546875" style="6" hidden="1" customWidth="1"/>
  </cols>
  <sheetData>
    <row r="1" spans="1:5">
      <c r="A1" s="374" t="s">
        <v>450</v>
      </c>
      <c r="B1" s="375"/>
      <c r="C1" s="375"/>
      <c r="D1" s="5"/>
    </row>
    <row r="2" spans="1:5">
      <c r="A2" s="374" t="s">
        <v>439</v>
      </c>
      <c r="B2" s="375"/>
      <c r="C2" s="375"/>
      <c r="D2" s="5"/>
    </row>
    <row r="3" spans="1:5">
      <c r="A3" s="374" t="s">
        <v>344</v>
      </c>
      <c r="B3" s="375"/>
      <c r="C3" s="375"/>
      <c r="D3" s="5"/>
    </row>
    <row r="4" spans="1:5">
      <c r="A4" s="374" t="s">
        <v>382</v>
      </c>
      <c r="B4" s="375"/>
      <c r="C4" s="375"/>
      <c r="D4" s="5"/>
    </row>
    <row r="6" spans="1:5">
      <c r="A6" s="372" t="s">
        <v>82</v>
      </c>
      <c r="B6" s="373"/>
      <c r="C6" s="373"/>
      <c r="D6" s="373"/>
      <c r="E6" s="373"/>
    </row>
    <row r="7" spans="1:5" ht="32.25" customHeight="1">
      <c r="A7" s="372" t="s">
        <v>386</v>
      </c>
      <c r="B7" s="372"/>
      <c r="C7" s="372"/>
      <c r="D7" s="372"/>
      <c r="E7" s="372"/>
    </row>
    <row r="8" spans="1:5">
      <c r="A8" s="256"/>
    </row>
    <row r="9" spans="1:5">
      <c r="A9" s="8" t="s">
        <v>83</v>
      </c>
      <c r="B9" s="8" t="s">
        <v>83</v>
      </c>
      <c r="C9" s="47" t="s">
        <v>141</v>
      </c>
      <c r="D9" s="8"/>
      <c r="E9" s="8" t="s">
        <v>157</v>
      </c>
    </row>
    <row r="10" spans="1:5" ht="15">
      <c r="A10" s="166" t="s">
        <v>84</v>
      </c>
      <c r="B10" s="166" t="s">
        <v>85</v>
      </c>
      <c r="C10" s="166" t="s">
        <v>284</v>
      </c>
      <c r="D10" s="189"/>
      <c r="E10" s="189" t="s">
        <v>296</v>
      </c>
    </row>
    <row r="11" spans="1:5" ht="15">
      <c r="A11" s="161" t="s">
        <v>86</v>
      </c>
      <c r="B11" s="289" t="s">
        <v>87</v>
      </c>
      <c r="C11" s="321">
        <f>C12+C13+C14+C16+C17</f>
        <v>2113921.56</v>
      </c>
      <c r="D11" s="249">
        <f>D17+D16+D14+D13+D12</f>
        <v>1670640</v>
      </c>
      <c r="E11" s="250">
        <f>SUM(E12:E17)</f>
        <v>1609030</v>
      </c>
    </row>
    <row r="12" spans="1:5" ht="30">
      <c r="A12" s="163" t="s">
        <v>88</v>
      </c>
      <c r="B12" s="291" t="s">
        <v>89</v>
      </c>
      <c r="C12" s="292">
        <v>420542.81</v>
      </c>
      <c r="D12" s="246">
        <v>358140</v>
      </c>
      <c r="E12" s="251">
        <v>295330</v>
      </c>
    </row>
    <row r="13" spans="1:5" ht="45">
      <c r="A13" s="163" t="s">
        <v>90</v>
      </c>
      <c r="B13" s="291" t="s">
        <v>91</v>
      </c>
      <c r="C13" s="292">
        <v>1142315.51</v>
      </c>
      <c r="D13" s="246">
        <v>1218200</v>
      </c>
      <c r="E13" s="251">
        <v>1219400</v>
      </c>
    </row>
    <row r="14" spans="1:5" ht="45">
      <c r="A14" s="163" t="s">
        <v>92</v>
      </c>
      <c r="B14" s="291" t="s">
        <v>93</v>
      </c>
      <c r="C14" s="322">
        <v>547363.24</v>
      </c>
      <c r="D14" s="246">
        <v>90700</v>
      </c>
      <c r="E14" s="251">
        <v>90700</v>
      </c>
    </row>
    <row r="15" spans="1:5" ht="60" hidden="1">
      <c r="A15" s="163" t="s">
        <v>233</v>
      </c>
      <c r="B15" s="293" t="s">
        <v>234</v>
      </c>
      <c r="C15" s="294">
        <v>0</v>
      </c>
      <c r="D15" s="246" t="s">
        <v>288</v>
      </c>
      <c r="E15" s="246" t="s">
        <v>288</v>
      </c>
    </row>
    <row r="16" spans="1:5" ht="15">
      <c r="A16" s="163" t="s">
        <v>94</v>
      </c>
      <c r="B16" s="291" t="s">
        <v>95</v>
      </c>
      <c r="C16" s="292">
        <v>3000</v>
      </c>
      <c r="D16" s="246">
        <v>3000</v>
      </c>
      <c r="E16" s="251">
        <v>3000</v>
      </c>
    </row>
    <row r="17" spans="1:5" ht="15">
      <c r="A17" s="167" t="s">
        <v>242</v>
      </c>
      <c r="B17" s="293" t="s">
        <v>239</v>
      </c>
      <c r="C17" s="294">
        <v>700</v>
      </c>
      <c r="D17" s="246">
        <v>600</v>
      </c>
      <c r="E17" s="251">
        <v>600</v>
      </c>
    </row>
    <row r="18" spans="1:5" ht="15">
      <c r="A18" s="161" t="s">
        <v>155</v>
      </c>
      <c r="B18" s="295" t="s">
        <v>156</v>
      </c>
      <c r="C18" s="296">
        <f>C19</f>
        <v>57200</v>
      </c>
      <c r="D18" s="253">
        <v>35100</v>
      </c>
      <c r="E18" s="254">
        <f>E19</f>
        <v>35100</v>
      </c>
    </row>
    <row r="19" spans="1:5" ht="18" customHeight="1">
      <c r="A19" s="163" t="s">
        <v>154</v>
      </c>
      <c r="B19" s="293" t="s">
        <v>153</v>
      </c>
      <c r="C19" s="294">
        <v>57200</v>
      </c>
      <c r="D19" s="246" t="s">
        <v>287</v>
      </c>
      <c r="E19" s="251">
        <v>35100</v>
      </c>
    </row>
    <row r="20" spans="1:5" ht="28.5">
      <c r="A20" s="161" t="s">
        <v>96</v>
      </c>
      <c r="B20" s="289" t="s">
        <v>97</v>
      </c>
      <c r="C20" s="296">
        <f>C21+C22</f>
        <v>29000</v>
      </c>
      <c r="D20" s="253">
        <v>30000</v>
      </c>
      <c r="E20" s="254">
        <v>30000</v>
      </c>
    </row>
    <row r="21" spans="1:5" ht="30">
      <c r="A21" s="163" t="s">
        <v>98</v>
      </c>
      <c r="B21" s="291" t="s">
        <v>99</v>
      </c>
      <c r="C21" s="292">
        <v>18000</v>
      </c>
      <c r="D21" s="246">
        <v>10000</v>
      </c>
      <c r="E21" s="251">
        <v>10000</v>
      </c>
    </row>
    <row r="22" spans="1:5" ht="15">
      <c r="A22" s="163" t="s">
        <v>100</v>
      </c>
      <c r="B22" s="291" t="s">
        <v>101</v>
      </c>
      <c r="C22" s="292">
        <v>11000</v>
      </c>
      <c r="D22" s="246">
        <v>20000</v>
      </c>
      <c r="E22" s="251">
        <v>20000</v>
      </c>
    </row>
    <row r="23" spans="1:5" ht="15">
      <c r="A23" s="161" t="s">
        <v>102</v>
      </c>
      <c r="B23" s="289" t="s">
        <v>103</v>
      </c>
      <c r="C23" s="296">
        <f>C24</f>
        <v>463000</v>
      </c>
      <c r="D23" s="253">
        <f>D24</f>
        <v>350000</v>
      </c>
      <c r="E23" s="254">
        <f>E24</f>
        <v>350000</v>
      </c>
    </row>
    <row r="24" spans="1:5" ht="15">
      <c r="A24" s="163" t="s">
        <v>104</v>
      </c>
      <c r="B24" s="291" t="s">
        <v>105</v>
      </c>
      <c r="C24" s="292">
        <v>463000</v>
      </c>
      <c r="D24" s="246">
        <v>350000</v>
      </c>
      <c r="E24" s="251">
        <v>350000</v>
      </c>
    </row>
    <row r="25" spans="1:5" ht="15">
      <c r="A25" s="161" t="s">
        <v>297</v>
      </c>
      <c r="B25" s="297" t="s">
        <v>341</v>
      </c>
      <c r="C25" s="296">
        <f>C26</f>
        <v>7000</v>
      </c>
      <c r="D25" s="253">
        <f>D26</f>
        <v>1000</v>
      </c>
      <c r="E25" s="254">
        <f>E26</f>
        <v>1000</v>
      </c>
    </row>
    <row r="26" spans="1:5" ht="18" customHeight="1">
      <c r="A26" s="188" t="s">
        <v>298</v>
      </c>
      <c r="B26" s="297" t="s">
        <v>341</v>
      </c>
      <c r="C26" s="292">
        <v>7000</v>
      </c>
      <c r="D26" s="246">
        <v>1000</v>
      </c>
      <c r="E26" s="251">
        <v>1000</v>
      </c>
    </row>
    <row r="27" spans="1:5" ht="15">
      <c r="A27" s="161" t="s">
        <v>106</v>
      </c>
      <c r="B27" s="289" t="s">
        <v>107</v>
      </c>
      <c r="C27" s="296">
        <f>C28</f>
        <v>65400</v>
      </c>
      <c r="D27" s="253">
        <f>D28</f>
        <v>67400</v>
      </c>
      <c r="E27" s="254">
        <f>E28</f>
        <v>65400</v>
      </c>
    </row>
    <row r="28" spans="1:5" ht="15">
      <c r="A28" s="163" t="s">
        <v>115</v>
      </c>
      <c r="B28" s="293" t="s">
        <v>116</v>
      </c>
      <c r="C28" s="292">
        <v>65400</v>
      </c>
      <c r="D28" s="246">
        <v>67400</v>
      </c>
      <c r="E28" s="251">
        <v>65400</v>
      </c>
    </row>
    <row r="29" spans="1:5" ht="15">
      <c r="A29" s="161" t="s">
        <v>110</v>
      </c>
      <c r="B29" s="289" t="s">
        <v>111</v>
      </c>
      <c r="C29" s="296">
        <f>C30+C31</f>
        <v>287096.46000000002</v>
      </c>
      <c r="D29" s="253">
        <f>D30+D31</f>
        <v>246180</v>
      </c>
      <c r="E29" s="254">
        <f>E30+E31</f>
        <v>252650</v>
      </c>
    </row>
    <row r="30" spans="1:5" ht="15">
      <c r="A30" s="163" t="s">
        <v>112</v>
      </c>
      <c r="B30" s="291" t="s">
        <v>113</v>
      </c>
      <c r="C30" s="292">
        <v>198624.32</v>
      </c>
      <c r="D30" s="246">
        <v>166000</v>
      </c>
      <c r="E30" s="251">
        <v>172450</v>
      </c>
    </row>
    <row r="31" spans="1:5" ht="15">
      <c r="A31" s="163" t="s">
        <v>209</v>
      </c>
      <c r="B31" s="293" t="s">
        <v>113</v>
      </c>
      <c r="C31" s="292">
        <v>88472.14</v>
      </c>
      <c r="D31" s="246">
        <v>80180</v>
      </c>
      <c r="E31" s="251">
        <v>80200</v>
      </c>
    </row>
    <row r="32" spans="1:5" ht="15">
      <c r="A32" s="161" t="s">
        <v>224</v>
      </c>
      <c r="B32" s="289">
        <v>1001</v>
      </c>
      <c r="C32" s="296">
        <f>C33</f>
        <v>100000</v>
      </c>
      <c r="D32" s="253">
        <f>D33</f>
        <v>45000</v>
      </c>
      <c r="E32" s="254">
        <f>E33</f>
        <v>45000</v>
      </c>
    </row>
    <row r="33" spans="1:5" ht="15">
      <c r="A33" s="163" t="s">
        <v>225</v>
      </c>
      <c r="B33" s="291">
        <v>1001</v>
      </c>
      <c r="C33" s="292">
        <v>100000</v>
      </c>
      <c r="D33" s="246">
        <v>45000</v>
      </c>
      <c r="E33" s="251">
        <v>45000</v>
      </c>
    </row>
    <row r="34" spans="1:5" ht="15">
      <c r="A34" s="161" t="s">
        <v>114</v>
      </c>
      <c r="B34" s="289"/>
      <c r="C34" s="300">
        <f>C11+C18+C20+C23+C25+C27+C29+C32</f>
        <v>3122618.02</v>
      </c>
      <c r="D34" s="247">
        <f>D11+D18+D20+D23+D27+D29+D32+D25</f>
        <v>2445320</v>
      </c>
      <c r="E34" s="248">
        <f>E11+E18+E20+E23+E27+E29+E32+E25</f>
        <v>2388180</v>
      </c>
    </row>
    <row r="35" spans="1:5">
      <c r="E35" s="135"/>
    </row>
    <row r="36" spans="1:5" ht="18.75">
      <c r="A36" s="1" t="s">
        <v>217</v>
      </c>
      <c r="C36" s="325" t="s">
        <v>218</v>
      </c>
      <c r="E36" s="3" t="s">
        <v>222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opLeftCell="A25" workbookViewId="0">
      <selection activeCell="E13" sqref="E13"/>
    </sheetView>
  </sheetViews>
  <sheetFormatPr defaultRowHeight="15.75"/>
  <cols>
    <col min="1" max="1" width="41.42578125" style="4" customWidth="1"/>
    <col min="2" max="2" width="13.28515625" style="4" customWidth="1"/>
    <col min="3" max="3" width="18.7109375" style="160" hidden="1" customWidth="1"/>
    <col min="4" max="4" width="15.7109375" style="160" customWidth="1"/>
    <col min="5" max="5" width="18.85546875" style="6" customWidth="1"/>
    <col min="6" max="7" width="9.140625" hidden="1" customWidth="1"/>
  </cols>
  <sheetData>
    <row r="1" spans="1:5">
      <c r="A1" s="374" t="s">
        <v>451</v>
      </c>
      <c r="B1" s="375"/>
      <c r="C1" s="375"/>
      <c r="D1" s="375"/>
      <c r="E1" s="375"/>
    </row>
    <row r="2" spans="1:5">
      <c r="A2" s="374" t="s">
        <v>440</v>
      </c>
      <c r="B2" s="375"/>
      <c r="C2" s="375"/>
      <c r="D2" s="375"/>
      <c r="E2" s="375"/>
    </row>
    <row r="3" spans="1:5">
      <c r="A3" s="374" t="s">
        <v>345</v>
      </c>
      <c r="B3" s="375"/>
      <c r="C3" s="375"/>
      <c r="D3" s="375"/>
      <c r="E3" s="375"/>
    </row>
    <row r="4" spans="1:5">
      <c r="A4" s="374" t="s">
        <v>387</v>
      </c>
      <c r="B4" s="375"/>
      <c r="C4" s="375"/>
      <c r="D4" s="375"/>
      <c r="E4" s="375"/>
    </row>
    <row r="6" spans="1:5">
      <c r="A6" s="372" t="s">
        <v>82</v>
      </c>
      <c r="B6" s="373"/>
      <c r="C6" s="373"/>
      <c r="D6" s="373"/>
      <c r="E6" s="373"/>
    </row>
    <row r="7" spans="1:5" ht="32.25" customHeight="1">
      <c r="A7" s="372" t="s">
        <v>388</v>
      </c>
      <c r="B7" s="372"/>
      <c r="C7" s="372"/>
      <c r="D7" s="372"/>
      <c r="E7" s="372"/>
    </row>
    <row r="8" spans="1:5">
      <c r="A8" s="7"/>
    </row>
    <row r="9" spans="1:5">
      <c r="A9" s="8" t="s">
        <v>83</v>
      </c>
      <c r="B9" s="8" t="s">
        <v>83</v>
      </c>
      <c r="C9" s="8"/>
      <c r="D9" s="8"/>
      <c r="E9" s="8" t="s">
        <v>157</v>
      </c>
    </row>
    <row r="10" spans="1:5" ht="15">
      <c r="A10" s="166" t="s">
        <v>84</v>
      </c>
      <c r="B10" s="166" t="s">
        <v>85</v>
      </c>
      <c r="C10" s="189" t="s">
        <v>283</v>
      </c>
      <c r="D10" s="166" t="s">
        <v>296</v>
      </c>
      <c r="E10" s="166" t="s">
        <v>378</v>
      </c>
    </row>
    <row r="11" spans="1:5" ht="28.5">
      <c r="A11" s="161" t="s">
        <v>86</v>
      </c>
      <c r="B11" s="162" t="s">
        <v>87</v>
      </c>
      <c r="C11" s="249">
        <f>C12+C13+C14+C16+C17</f>
        <v>1750800</v>
      </c>
      <c r="D11" s="290">
        <f>D17+D16+D14+D13+D12</f>
        <v>2270051.62</v>
      </c>
      <c r="E11" s="298">
        <f>SUM(E12:E17)</f>
        <v>1901086.14</v>
      </c>
    </row>
    <row r="12" spans="1:5" ht="45">
      <c r="A12" s="163" t="s">
        <v>88</v>
      </c>
      <c r="B12" s="164" t="s">
        <v>89</v>
      </c>
      <c r="C12" s="246">
        <v>448800</v>
      </c>
      <c r="D12" s="292">
        <v>599156.38</v>
      </c>
      <c r="E12" s="294">
        <v>434442.51</v>
      </c>
    </row>
    <row r="13" spans="1:5" ht="75">
      <c r="A13" s="163" t="s">
        <v>90</v>
      </c>
      <c r="B13" s="164" t="s">
        <v>91</v>
      </c>
      <c r="C13" s="246">
        <v>1207700</v>
      </c>
      <c r="D13" s="292">
        <v>1119832</v>
      </c>
      <c r="E13" s="294">
        <v>915580.39</v>
      </c>
    </row>
    <row r="14" spans="1:5" ht="60">
      <c r="A14" s="163" t="s">
        <v>92</v>
      </c>
      <c r="B14" s="164" t="s">
        <v>93</v>
      </c>
      <c r="C14" s="252">
        <v>90700</v>
      </c>
      <c r="D14" s="292">
        <v>547363.24</v>
      </c>
      <c r="E14" s="294">
        <v>547363.24</v>
      </c>
    </row>
    <row r="15" spans="1:5" ht="30" hidden="1">
      <c r="A15" s="163" t="s">
        <v>233</v>
      </c>
      <c r="B15" s="165" t="s">
        <v>234</v>
      </c>
      <c r="C15" s="251">
        <v>0</v>
      </c>
      <c r="D15" s="292" t="s">
        <v>288</v>
      </c>
      <c r="E15" s="292" t="s">
        <v>288</v>
      </c>
    </row>
    <row r="16" spans="1:5" ht="15">
      <c r="A16" s="163" t="s">
        <v>94</v>
      </c>
      <c r="B16" s="164" t="s">
        <v>95</v>
      </c>
      <c r="C16" s="246">
        <v>3000</v>
      </c>
      <c r="D16" s="292">
        <v>3000</v>
      </c>
      <c r="E16" s="294">
        <v>3000</v>
      </c>
    </row>
    <row r="17" spans="1:5" ht="15">
      <c r="A17" s="167" t="s">
        <v>242</v>
      </c>
      <c r="B17" s="165" t="s">
        <v>239</v>
      </c>
      <c r="C17" s="251">
        <v>600</v>
      </c>
      <c r="D17" s="292">
        <v>700</v>
      </c>
      <c r="E17" s="294">
        <v>700</v>
      </c>
    </row>
    <row r="18" spans="1:5" ht="15">
      <c r="A18" s="161" t="s">
        <v>155</v>
      </c>
      <c r="B18" s="168" t="s">
        <v>156</v>
      </c>
      <c r="C18" s="253">
        <f>C19</f>
        <v>35100</v>
      </c>
      <c r="D18" s="296">
        <f>D19</f>
        <v>57200</v>
      </c>
      <c r="E18" s="299">
        <f>E19</f>
        <v>57200</v>
      </c>
    </row>
    <row r="19" spans="1:5" ht="30">
      <c r="A19" s="163" t="s">
        <v>154</v>
      </c>
      <c r="B19" s="165" t="s">
        <v>153</v>
      </c>
      <c r="C19" s="251">
        <v>35100</v>
      </c>
      <c r="D19" s="292">
        <v>57200</v>
      </c>
      <c r="E19" s="294">
        <v>57200</v>
      </c>
    </row>
    <row r="20" spans="1:5" ht="42.75">
      <c r="A20" s="161" t="s">
        <v>96</v>
      </c>
      <c r="B20" s="162" t="s">
        <v>97</v>
      </c>
      <c r="C20" s="253">
        <v>30000</v>
      </c>
      <c r="D20" s="296">
        <f>D22+D21</f>
        <v>22600</v>
      </c>
      <c r="E20" s="299">
        <f>E22+E21</f>
        <v>44000</v>
      </c>
    </row>
    <row r="21" spans="1:5" ht="60">
      <c r="A21" s="163" t="s">
        <v>98</v>
      </c>
      <c r="B21" s="164" t="s">
        <v>99</v>
      </c>
      <c r="C21" s="246">
        <v>10000</v>
      </c>
      <c r="D21" s="292">
        <v>0</v>
      </c>
      <c r="E21" s="294">
        <v>0</v>
      </c>
    </row>
    <row r="22" spans="1:5" ht="15">
      <c r="A22" s="163" t="s">
        <v>100</v>
      </c>
      <c r="B22" s="164" t="s">
        <v>101</v>
      </c>
      <c r="C22" s="246">
        <v>20000</v>
      </c>
      <c r="D22" s="292">
        <v>22600</v>
      </c>
      <c r="E22" s="294">
        <v>44000</v>
      </c>
    </row>
    <row r="23" spans="1:5" ht="15">
      <c r="A23" s="161" t="s">
        <v>102</v>
      </c>
      <c r="B23" s="162" t="s">
        <v>103</v>
      </c>
      <c r="C23" s="253">
        <f>C24</f>
        <v>325000</v>
      </c>
      <c r="D23" s="296">
        <f>D24</f>
        <v>67000</v>
      </c>
      <c r="E23" s="299">
        <f>E24</f>
        <v>52000</v>
      </c>
    </row>
    <row r="24" spans="1:5" ht="15">
      <c r="A24" s="163" t="s">
        <v>104</v>
      </c>
      <c r="B24" s="164" t="s">
        <v>105</v>
      </c>
      <c r="C24" s="246">
        <v>325000</v>
      </c>
      <c r="D24" s="292">
        <v>67000</v>
      </c>
      <c r="E24" s="294">
        <v>52000</v>
      </c>
    </row>
    <row r="25" spans="1:5" ht="15">
      <c r="A25" s="161" t="s">
        <v>297</v>
      </c>
      <c r="B25" s="245" t="s">
        <v>341</v>
      </c>
      <c r="C25" s="253">
        <f>C26</f>
        <v>1000</v>
      </c>
      <c r="D25" s="296">
        <f>D26</f>
        <v>5000</v>
      </c>
      <c r="E25" s="299">
        <f>E26</f>
        <v>5000</v>
      </c>
    </row>
    <row r="26" spans="1:5" ht="18" customHeight="1">
      <c r="A26" s="188" t="s">
        <v>298</v>
      </c>
      <c r="B26" s="245" t="s">
        <v>341</v>
      </c>
      <c r="C26" s="246">
        <v>1000</v>
      </c>
      <c r="D26" s="292">
        <v>5000</v>
      </c>
      <c r="E26" s="294">
        <v>5000</v>
      </c>
    </row>
    <row r="27" spans="1:5" ht="28.5">
      <c r="A27" s="161" t="s">
        <v>106</v>
      </c>
      <c r="B27" s="162" t="s">
        <v>107</v>
      </c>
      <c r="C27" s="253">
        <f>C28</f>
        <v>65400</v>
      </c>
      <c r="D27" s="296">
        <f>D28</f>
        <v>65400</v>
      </c>
      <c r="E27" s="299">
        <f>E28</f>
        <v>65400</v>
      </c>
    </row>
    <row r="28" spans="1:5" ht="15">
      <c r="A28" s="163" t="s">
        <v>115</v>
      </c>
      <c r="B28" s="165" t="s">
        <v>116</v>
      </c>
      <c r="C28" s="246">
        <v>65400</v>
      </c>
      <c r="D28" s="292">
        <v>65400</v>
      </c>
      <c r="E28" s="294">
        <v>65400</v>
      </c>
    </row>
    <row r="29" spans="1:5" ht="15">
      <c r="A29" s="161" t="s">
        <v>110</v>
      </c>
      <c r="B29" s="162" t="s">
        <v>111</v>
      </c>
      <c r="C29" s="253">
        <f>C30+C31</f>
        <v>241600</v>
      </c>
      <c r="D29" s="296">
        <f>D30+D31</f>
        <v>287096.46000000002</v>
      </c>
      <c r="E29" s="299">
        <f>E30+E31</f>
        <v>228445.32</v>
      </c>
    </row>
    <row r="30" spans="1:5" ht="15">
      <c r="A30" s="163" t="s">
        <v>112</v>
      </c>
      <c r="B30" s="164" t="s">
        <v>113</v>
      </c>
      <c r="C30" s="246">
        <v>161400</v>
      </c>
      <c r="D30" s="292">
        <v>198624.32</v>
      </c>
      <c r="E30" s="294">
        <v>159694.32</v>
      </c>
    </row>
    <row r="31" spans="1:5" ht="15">
      <c r="A31" s="163" t="s">
        <v>209</v>
      </c>
      <c r="B31" s="165" t="s">
        <v>113</v>
      </c>
      <c r="C31" s="246">
        <v>80200</v>
      </c>
      <c r="D31" s="292">
        <v>88472.14</v>
      </c>
      <c r="E31" s="333">
        <v>68751</v>
      </c>
    </row>
    <row r="32" spans="1:5" ht="15">
      <c r="A32" s="161" t="s">
        <v>224</v>
      </c>
      <c r="B32" s="162">
        <v>1001</v>
      </c>
      <c r="C32" s="253">
        <f>C33</f>
        <v>45000</v>
      </c>
      <c r="D32" s="296">
        <f>D33</f>
        <v>100000</v>
      </c>
      <c r="E32" s="299">
        <f>E33</f>
        <v>50000</v>
      </c>
    </row>
    <row r="33" spans="1:5" ht="15">
      <c r="A33" s="163" t="s">
        <v>225</v>
      </c>
      <c r="B33" s="164">
        <v>1001</v>
      </c>
      <c r="C33" s="246">
        <v>45000</v>
      </c>
      <c r="D33" s="292">
        <v>100000</v>
      </c>
      <c r="E33" s="294">
        <v>50000</v>
      </c>
    </row>
    <row r="34" spans="1:5" ht="15">
      <c r="A34" s="161" t="s">
        <v>114</v>
      </c>
      <c r="B34" s="162"/>
      <c r="C34" s="190">
        <f>C11+C18+C20+C25+C27+C29+C32+C23</f>
        <v>2493900</v>
      </c>
      <c r="D34" s="300">
        <f>D11+D18+D20+D23+D25+D27+D29+D32</f>
        <v>2874348.08</v>
      </c>
      <c r="E34" s="301">
        <f>E11+E18+E20+E23+E25+E27+E29+E32</f>
        <v>2403131.4599999995</v>
      </c>
    </row>
    <row r="35" spans="1:5">
      <c r="E35" s="135"/>
    </row>
    <row r="36" spans="1:5" ht="18.75">
      <c r="A36" s="1" t="s">
        <v>217</v>
      </c>
      <c r="E36" s="3" t="s">
        <v>222</v>
      </c>
    </row>
  </sheetData>
  <mergeCells count="6">
    <mergeCell ref="A6:E6"/>
    <mergeCell ref="A7:E7"/>
    <mergeCell ref="A1:E1"/>
    <mergeCell ref="A2:E2"/>
    <mergeCell ref="A3:E3"/>
    <mergeCell ref="A4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159</v>
      </c>
    </row>
    <row r="2" spans="1:4">
      <c r="C2" s="5" t="s">
        <v>25</v>
      </c>
    </row>
    <row r="3" spans="1:4">
      <c r="C3" s="5" t="s">
        <v>219</v>
      </c>
    </row>
    <row r="4" spans="1:4">
      <c r="C4" s="5" t="s">
        <v>238</v>
      </c>
    </row>
    <row r="6" spans="1:4">
      <c r="A6" s="372" t="s">
        <v>82</v>
      </c>
      <c r="B6" s="373"/>
      <c r="C6" s="373"/>
      <c r="D6"/>
    </row>
    <row r="7" spans="1:4" ht="32.25" customHeight="1">
      <c r="A7" s="372" t="s">
        <v>269</v>
      </c>
      <c r="B7" s="372"/>
      <c r="C7" s="372"/>
      <c r="D7"/>
    </row>
    <row r="8" spans="1:4">
      <c r="A8" s="7"/>
    </row>
    <row r="9" spans="1:4">
      <c r="A9" s="8" t="s">
        <v>83</v>
      </c>
      <c r="B9" s="8" t="s">
        <v>83</v>
      </c>
      <c r="C9" s="8"/>
      <c r="D9" s="8" t="s">
        <v>157</v>
      </c>
    </row>
    <row r="10" spans="1:4">
      <c r="A10" s="378" t="s">
        <v>84</v>
      </c>
      <c r="B10" s="378" t="s">
        <v>85</v>
      </c>
      <c r="C10" s="376" t="s">
        <v>3</v>
      </c>
      <c r="D10" s="377"/>
    </row>
    <row r="11" spans="1:4">
      <c r="A11" s="379"/>
      <c r="B11" s="379"/>
      <c r="C11" s="16" t="s">
        <v>216</v>
      </c>
      <c r="D11" s="16" t="s">
        <v>243</v>
      </c>
    </row>
    <row r="12" spans="1:4">
      <c r="A12" s="9" t="s">
        <v>86</v>
      </c>
      <c r="B12" s="10" t="s">
        <v>87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88</v>
      </c>
      <c r="B13" s="13" t="s">
        <v>89</v>
      </c>
      <c r="C13" s="14">
        <v>262000</v>
      </c>
      <c r="D13" s="14">
        <v>263000</v>
      </c>
    </row>
    <row r="14" spans="1:4" ht="47.25">
      <c r="A14" s="12" t="s">
        <v>90</v>
      </c>
      <c r="B14" s="13" t="s">
        <v>91</v>
      </c>
      <c r="C14" s="14">
        <v>1589100</v>
      </c>
      <c r="D14" s="14">
        <v>1636000</v>
      </c>
    </row>
    <row r="15" spans="1:4" ht="47.25">
      <c r="A15" s="12" t="s">
        <v>92</v>
      </c>
      <c r="B15" s="13" t="s">
        <v>93</v>
      </c>
      <c r="C15" s="14">
        <v>9000</v>
      </c>
      <c r="D15" s="14">
        <v>9000</v>
      </c>
    </row>
    <row r="16" spans="1:4">
      <c r="A16" s="49" t="s">
        <v>233</v>
      </c>
      <c r="B16" s="104" t="s">
        <v>234</v>
      </c>
      <c r="C16" s="14">
        <v>95000</v>
      </c>
      <c r="D16" s="14"/>
    </row>
    <row r="17" spans="1:4">
      <c r="A17" s="12" t="s">
        <v>94</v>
      </c>
      <c r="B17" s="13" t="s">
        <v>95</v>
      </c>
      <c r="C17" s="14">
        <v>3000</v>
      </c>
      <c r="D17" s="14">
        <v>3000</v>
      </c>
    </row>
    <row r="18" spans="1:4">
      <c r="A18" s="157" t="s">
        <v>242</v>
      </c>
      <c r="B18" s="104" t="s">
        <v>239</v>
      </c>
      <c r="C18" s="14">
        <v>700</v>
      </c>
      <c r="D18" s="14">
        <v>700</v>
      </c>
    </row>
    <row r="19" spans="1:4">
      <c r="A19" s="9" t="s">
        <v>155</v>
      </c>
      <c r="B19" s="21" t="s">
        <v>156</v>
      </c>
      <c r="C19" s="11">
        <f>C20</f>
        <v>39700</v>
      </c>
      <c r="D19" s="11">
        <f>D20</f>
        <v>39800</v>
      </c>
    </row>
    <row r="20" spans="1:4">
      <c r="A20" s="12" t="s">
        <v>154</v>
      </c>
      <c r="B20" s="17" t="s">
        <v>153</v>
      </c>
      <c r="C20" s="14">
        <v>39700</v>
      </c>
      <c r="D20" s="14">
        <v>39800</v>
      </c>
    </row>
    <row r="21" spans="1:4" ht="31.5">
      <c r="A21" s="9" t="s">
        <v>96</v>
      </c>
      <c r="B21" s="10" t="s">
        <v>97</v>
      </c>
      <c r="C21" s="11">
        <f>SUM(C22:C23)</f>
        <v>41800</v>
      </c>
      <c r="D21" s="11">
        <f>SUM(D22:D23)</f>
        <v>68800</v>
      </c>
    </row>
    <row r="22" spans="1:4" ht="31.5">
      <c r="A22" s="12" t="s">
        <v>98</v>
      </c>
      <c r="B22" s="13" t="s">
        <v>99</v>
      </c>
      <c r="C22" s="14">
        <v>20800</v>
      </c>
      <c r="D22" s="14">
        <v>20800</v>
      </c>
    </row>
    <row r="23" spans="1:4">
      <c r="A23" s="12" t="s">
        <v>100</v>
      </c>
      <c r="B23" s="13" t="s">
        <v>101</v>
      </c>
      <c r="C23" s="14">
        <v>21000</v>
      </c>
      <c r="D23" s="14">
        <v>48000</v>
      </c>
    </row>
    <row r="24" spans="1:4">
      <c r="A24" s="9" t="s">
        <v>102</v>
      </c>
      <c r="B24" s="10" t="s">
        <v>103</v>
      </c>
      <c r="C24" s="11">
        <f>SUM(C25:C25)</f>
        <v>150800</v>
      </c>
      <c r="D24" s="11">
        <f>SUM(D25:D25)</f>
        <v>125000</v>
      </c>
    </row>
    <row r="25" spans="1:4">
      <c r="A25" s="12" t="s">
        <v>104</v>
      </c>
      <c r="B25" s="13" t="s">
        <v>105</v>
      </c>
      <c r="C25" s="14">
        <v>150800</v>
      </c>
      <c r="D25" s="14">
        <v>125000</v>
      </c>
    </row>
    <row r="26" spans="1:4">
      <c r="A26" s="9" t="s">
        <v>106</v>
      </c>
      <c r="B26" s="10" t="s">
        <v>107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108</v>
      </c>
      <c r="B27" s="13" t="s">
        <v>109</v>
      </c>
      <c r="C27" s="14">
        <v>0</v>
      </c>
      <c r="D27" s="14">
        <v>0</v>
      </c>
    </row>
    <row r="28" spans="1:4">
      <c r="A28" s="12" t="s">
        <v>115</v>
      </c>
      <c r="B28" s="13" t="s">
        <v>116</v>
      </c>
      <c r="C28" s="14">
        <v>45000</v>
      </c>
      <c r="D28" s="14">
        <v>98000</v>
      </c>
    </row>
    <row r="29" spans="1:4">
      <c r="A29" s="9" t="s">
        <v>110</v>
      </c>
      <c r="B29" s="10" t="s">
        <v>111</v>
      </c>
      <c r="C29" s="11">
        <f>C30+C31</f>
        <v>340000</v>
      </c>
      <c r="D29" s="11">
        <f>D30+D31</f>
        <v>340000</v>
      </c>
    </row>
    <row r="30" spans="1:4">
      <c r="A30" s="12" t="s">
        <v>112</v>
      </c>
      <c r="B30" s="13" t="s">
        <v>113</v>
      </c>
      <c r="C30" s="14">
        <v>208000</v>
      </c>
      <c r="D30" s="14">
        <v>208000</v>
      </c>
    </row>
    <row r="31" spans="1:4" ht="33" customHeight="1">
      <c r="A31" s="12" t="s">
        <v>209</v>
      </c>
      <c r="B31" s="13">
        <v>801</v>
      </c>
      <c r="C31" s="14">
        <v>132000</v>
      </c>
      <c r="D31" s="14">
        <v>132000</v>
      </c>
    </row>
    <row r="32" spans="1:4">
      <c r="A32" s="9" t="s">
        <v>224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225</v>
      </c>
      <c r="B33" s="13">
        <v>1001</v>
      </c>
      <c r="C33" s="14">
        <v>30000</v>
      </c>
      <c r="D33" s="145">
        <v>30000</v>
      </c>
    </row>
    <row r="34" spans="1:4">
      <c r="A34" s="9" t="s">
        <v>114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2"/>
      <c r="D35" s="133"/>
    </row>
    <row r="37" spans="1:4" ht="18.75">
      <c r="A37" s="1" t="s">
        <v>217</v>
      </c>
      <c r="C37" s="3"/>
      <c r="D37" s="3" t="s">
        <v>222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13</vt:i4>
      </vt:variant>
    </vt:vector>
  </HeadingPairs>
  <TitlesOfParts>
    <vt:vector size="32" baseType="lpstr">
      <vt:lpstr>приложение 1 </vt:lpstr>
      <vt:lpstr>приложение 2</vt:lpstr>
      <vt:lpstr>приложение 3 2015-2016</vt:lpstr>
      <vt:lpstr>приложение 3</vt:lpstr>
      <vt:lpstr>приложение 4</vt:lpstr>
      <vt:lpstr>приложение 5</vt:lpstr>
      <vt:lpstr>Приложение 6 </vt:lpstr>
      <vt:lpstr>Приложение 7</vt:lpstr>
      <vt:lpstr>Приложение 8 2014-2016</vt:lpstr>
      <vt:lpstr>Приложение 8 </vt:lpstr>
      <vt:lpstr>Приложение 10</vt:lpstr>
      <vt:lpstr>Приложение12</vt:lpstr>
      <vt:lpstr>приложение 13</vt:lpstr>
      <vt:lpstr>Приложение10</vt:lpstr>
      <vt:lpstr>Приложение 12</vt:lpstr>
      <vt:lpstr>Лист1</vt:lpstr>
      <vt:lpstr>Приложение9</vt:lpstr>
      <vt:lpstr>Приложение11</vt:lpstr>
      <vt:lpstr>Лист2</vt:lpstr>
      <vt:lpstr>'приложение 1 '!Область_печати</vt:lpstr>
      <vt:lpstr>'Приложение 10'!Область_печати</vt:lpstr>
      <vt:lpstr>'Приложение 12'!Область_печати</vt:lpstr>
      <vt:lpstr>'приложение 13'!Область_печати</vt:lpstr>
      <vt:lpstr>'приложение 2'!Область_печати</vt:lpstr>
      <vt:lpstr>'приложение 3'!Область_печати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7'!Область_печати</vt:lpstr>
      <vt:lpstr>'Приложение 8 '!Область_печати</vt:lpstr>
      <vt:lpstr>Приложение10!Область_печати</vt:lpstr>
      <vt:lpstr>Приложение12!Область_печати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2018-11-25T09:34:33Z</dcterms:modified>
</cp:coreProperties>
</file>