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 firstSheet="1" activeTab="13"/>
  </bookViews>
  <sheets>
    <sheet name="приложение 1" sheetId="26" state="hidden" r:id="rId1"/>
    <sheet name="приложение 1 " sheetId="34" r:id="rId2"/>
    <sheet name="приложение 3" sheetId="2" state="hidden" r:id="rId3"/>
    <sheet name="приложение 3 2015-2016" sheetId="5" state="hidden" r:id="rId4"/>
    <sheet name="приложение 4" sheetId="27" state="hidden" r:id="rId5"/>
    <sheet name="приложение 5" sheetId="28" state="hidden" r:id="rId6"/>
    <sheet name="приложение 6" sheetId="29" state="hidden" r:id="rId7"/>
    <sheet name="Приложение 7 " sheetId="33" r:id="rId8"/>
    <sheet name="Приложение 8" sheetId="3" state="hidden" r:id="rId9"/>
    <sheet name="Приложение 8 2014-2016" sheetId="16" state="hidden" r:id="rId10"/>
    <sheet name="Приложение 9 " sheetId="32" r:id="rId11"/>
    <sheet name="Приложение 10" sheetId="15" state="hidden" r:id="rId12"/>
    <sheet name="приложение12" sheetId="11" state="hidden" r:id="rId13"/>
    <sheet name="Приложение 13" sheetId="22" r:id="rId14"/>
    <sheet name="приложение 14" sheetId="30" state="hidden" r:id="rId15"/>
    <sheet name="Приложение 15" sheetId="31" state="hidden" r:id="rId16"/>
    <sheet name="Приложение 11" sheetId="17" r:id="rId17"/>
    <sheet name="Приложение 12" sheetId="21" state="hidden" r:id="rId18"/>
    <sheet name="Лист1" sheetId="24" state="hidden" r:id="rId19"/>
  </sheets>
  <definedNames>
    <definedName name="_xlnm.Print_Area" localSheetId="1">'приложение 1 '!$A$1:$E$61</definedName>
    <definedName name="_xlnm.Print_Area" localSheetId="11">'Приложение 10'!$A$1:$F$91</definedName>
    <definedName name="_xlnm.Print_Area" localSheetId="16">'Приложение 11'!$A$1:$H$96</definedName>
    <definedName name="_xlnm.Print_Area" localSheetId="17">'Приложение 12'!$A$1:$H$80</definedName>
    <definedName name="_xlnm.Print_Area" localSheetId="13">'Приложение 13'!$A$1:$C$39</definedName>
    <definedName name="_xlnm.Print_Area" localSheetId="14">'приложение 14'!$A$1:$M$17</definedName>
    <definedName name="_xlnm.Print_Area" localSheetId="15">'Приложение 15'!$A$1:$H$86</definedName>
    <definedName name="_xlnm.Print_Area" localSheetId="2">'приложение 3'!$A$1:$E$60</definedName>
    <definedName name="_xlnm.Print_Area" localSheetId="3">'приложение 3 2015-2016'!$A$1:$E$56</definedName>
    <definedName name="_xlnm.Print_Area" localSheetId="4">'приложение 4'!$A$1:$C$26</definedName>
    <definedName name="_xlnm.Print_Area" localSheetId="5">'приложение 5'!$A$1:$C$12</definedName>
    <definedName name="_xlnm.Print_Area" localSheetId="6">'приложение 6'!$A$1:$C$19</definedName>
    <definedName name="_xlnm.Print_Area" localSheetId="8">'Приложение 8'!$A$1:$E$36</definedName>
    <definedName name="_xlnm.Print_Area" localSheetId="10">'Приложение 9 '!$A$1:$G$115</definedName>
    <definedName name="_xlnm.Print_Area" localSheetId="12">приложение12!$A$1:$G$106</definedName>
  </definedNames>
  <calcPr calcId="125725"/>
</workbook>
</file>

<file path=xl/calcChain.xml><?xml version="1.0" encoding="utf-8"?>
<calcChain xmlns="http://schemas.openxmlformats.org/spreadsheetml/2006/main">
  <c r="F80" i="17"/>
  <c r="E52" i="32"/>
  <c r="E44"/>
  <c r="F60" i="17"/>
  <c r="F58"/>
  <c r="E84" i="32"/>
  <c r="E88"/>
  <c r="F88" i="17" l="1"/>
  <c r="F62"/>
  <c r="F47"/>
  <c r="E67" i="32"/>
  <c r="E77"/>
  <c r="C20" i="33"/>
  <c r="C24"/>
  <c r="C32"/>
  <c r="C50" i="34"/>
  <c r="C48"/>
  <c r="F91" i="17"/>
  <c r="F74"/>
  <c r="F72"/>
  <c r="F52"/>
  <c r="F43"/>
  <c r="E82" i="32"/>
  <c r="E73"/>
  <c r="E65"/>
  <c r="E63"/>
  <c r="E53"/>
  <c r="E50"/>
  <c r="E32"/>
  <c r="E15"/>
  <c r="C14" i="34" l="1"/>
  <c r="F27" i="17"/>
  <c r="F26" s="1"/>
  <c r="F94" i="11"/>
  <c r="F36"/>
  <c r="G36"/>
  <c r="E20" i="3"/>
  <c r="D20"/>
  <c r="E15" i="2"/>
  <c r="D15"/>
  <c r="C15" i="34"/>
  <c r="D18" i="3" l="1"/>
  <c r="F38" i="17"/>
  <c r="F37" s="1"/>
  <c r="F34"/>
  <c r="E24" i="32"/>
  <c r="E107"/>
  <c r="E106" s="1"/>
  <c r="E26"/>
  <c r="E54" i="2"/>
  <c r="D54"/>
  <c r="C53" i="34"/>
  <c r="C52" s="1"/>
  <c r="C55"/>
  <c r="E47" i="2"/>
  <c r="E53" i="34"/>
  <c r="E52" s="1"/>
  <c r="D53"/>
  <c r="D52" s="1"/>
  <c r="E48"/>
  <c r="D48"/>
  <c r="E45"/>
  <c r="D45"/>
  <c r="C45"/>
  <c r="C44" s="1"/>
  <c r="E33"/>
  <c r="D33"/>
  <c r="D32" s="1"/>
  <c r="D31" s="1"/>
  <c r="D28" s="1"/>
  <c r="C33"/>
  <c r="C32" s="1"/>
  <c r="C31" s="1"/>
  <c r="E32"/>
  <c r="E31" s="1"/>
  <c r="E28" s="1"/>
  <c r="C29"/>
  <c r="E25"/>
  <c r="D25"/>
  <c r="D24" s="1"/>
  <c r="C25"/>
  <c r="C24" s="1"/>
  <c r="E24"/>
  <c r="E20"/>
  <c r="E15"/>
  <c r="E14" s="1"/>
  <c r="D14"/>
  <c r="E12"/>
  <c r="E11" s="1"/>
  <c r="D12"/>
  <c r="C12"/>
  <c r="C11" s="1"/>
  <c r="D11"/>
  <c r="E36" i="33"/>
  <c r="D36"/>
  <c r="C36"/>
  <c r="E32"/>
  <c r="D32"/>
  <c r="E30"/>
  <c r="D30"/>
  <c r="C30"/>
  <c r="E28"/>
  <c r="D28"/>
  <c r="C28"/>
  <c r="E24"/>
  <c r="D24"/>
  <c r="E18"/>
  <c r="C18"/>
  <c r="E11"/>
  <c r="D11"/>
  <c r="C11"/>
  <c r="C38" s="1"/>
  <c r="G106" i="32"/>
  <c r="F106"/>
  <c r="G103"/>
  <c r="F103"/>
  <c r="E103"/>
  <c r="G101"/>
  <c r="G100" s="1"/>
  <c r="E101"/>
  <c r="E100" s="1"/>
  <c r="F100"/>
  <c r="G97"/>
  <c r="F97"/>
  <c r="E97"/>
  <c r="G94"/>
  <c r="F94"/>
  <c r="E94"/>
  <c r="G91"/>
  <c r="F91"/>
  <c r="E91"/>
  <c r="G90"/>
  <c r="E90"/>
  <c r="G84"/>
  <c r="F84"/>
  <c r="G80"/>
  <c r="G79" s="1"/>
  <c r="F80"/>
  <c r="F79" s="1"/>
  <c r="E80"/>
  <c r="E79" s="1"/>
  <c r="G75"/>
  <c r="G72" s="1"/>
  <c r="F75"/>
  <c r="F72" s="1"/>
  <c r="E75"/>
  <c r="E72" s="1"/>
  <c r="G70"/>
  <c r="G69" s="1"/>
  <c r="F70"/>
  <c r="F69" s="1"/>
  <c r="E70"/>
  <c r="E69" s="1"/>
  <c r="G63"/>
  <c r="G52" s="1"/>
  <c r="F63"/>
  <c r="F53" s="1"/>
  <c r="G50"/>
  <c r="G47"/>
  <c r="F47"/>
  <c r="E47"/>
  <c r="G45"/>
  <c r="G44" s="1"/>
  <c r="F45"/>
  <c r="F44" s="1"/>
  <c r="E45"/>
  <c r="G40"/>
  <c r="F40"/>
  <c r="E40"/>
  <c r="G38"/>
  <c r="F38"/>
  <c r="E38"/>
  <c r="G36"/>
  <c r="F36"/>
  <c r="E36"/>
  <c r="G34"/>
  <c r="F34"/>
  <c r="F29" s="1"/>
  <c r="E34"/>
  <c r="E29" s="1"/>
  <c r="G30"/>
  <c r="F30"/>
  <c r="E30"/>
  <c r="G29"/>
  <c r="G26"/>
  <c r="F26"/>
  <c r="G24"/>
  <c r="F24"/>
  <c r="F23" s="1"/>
  <c r="E18"/>
  <c r="E17" s="1"/>
  <c r="G17"/>
  <c r="F17"/>
  <c r="G13"/>
  <c r="F13"/>
  <c r="E13"/>
  <c r="G11"/>
  <c r="F11"/>
  <c r="E11"/>
  <c r="H79" i="31"/>
  <c r="G79"/>
  <c r="F79"/>
  <c r="F82" s="1"/>
  <c r="H75"/>
  <c r="G75"/>
  <c r="F75"/>
  <c r="H70"/>
  <c r="H69" s="1"/>
  <c r="G70"/>
  <c r="F70"/>
  <c r="F69" s="1"/>
  <c r="F68" s="1"/>
  <c r="H66"/>
  <c r="G66"/>
  <c r="F66"/>
  <c r="H60"/>
  <c r="G60"/>
  <c r="F60"/>
  <c r="H58"/>
  <c r="G58"/>
  <c r="F58"/>
  <c r="H57"/>
  <c r="H56" s="1"/>
  <c r="G57"/>
  <c r="F57"/>
  <c r="G56"/>
  <c r="F56"/>
  <c r="H54"/>
  <c r="G54"/>
  <c r="F54"/>
  <c r="H52"/>
  <c r="H51" s="1"/>
  <c r="H50" s="1"/>
  <c r="G52"/>
  <c r="G51" s="1"/>
  <c r="G50" s="1"/>
  <c r="F52"/>
  <c r="F51"/>
  <c r="F50"/>
  <c r="H48"/>
  <c r="H43" s="1"/>
  <c r="G48"/>
  <c r="F48"/>
  <c r="F43" s="1"/>
  <c r="H46"/>
  <c r="G46"/>
  <c r="F46"/>
  <c r="G43"/>
  <c r="H37"/>
  <c r="G37"/>
  <c r="F37"/>
  <c r="H34"/>
  <c r="G34"/>
  <c r="F34"/>
  <c r="H32"/>
  <c r="G32"/>
  <c r="F32"/>
  <c r="H31"/>
  <c r="G31"/>
  <c r="F31"/>
  <c r="H28"/>
  <c r="G28"/>
  <c r="F28"/>
  <c r="F27"/>
  <c r="H19"/>
  <c r="G19"/>
  <c r="F19"/>
  <c r="H15"/>
  <c r="H14" s="1"/>
  <c r="G15"/>
  <c r="G14" s="1"/>
  <c r="F15"/>
  <c r="F14"/>
  <c r="F13"/>
  <c r="F67" i="17"/>
  <c r="G67"/>
  <c r="H67"/>
  <c r="H76"/>
  <c r="G76"/>
  <c r="F76"/>
  <c r="H70"/>
  <c r="G70"/>
  <c r="F70"/>
  <c r="H68"/>
  <c r="G68"/>
  <c r="F68"/>
  <c r="G52" i="11"/>
  <c r="G78"/>
  <c r="F78"/>
  <c r="G83"/>
  <c r="G94"/>
  <c r="G93" s="1"/>
  <c r="E94"/>
  <c r="E83"/>
  <c r="E78"/>
  <c r="E36"/>
  <c r="E11" i="2"/>
  <c r="E12"/>
  <c r="D11"/>
  <c r="D12"/>
  <c r="D25"/>
  <c r="E31"/>
  <c r="E32"/>
  <c r="E33"/>
  <c r="D31"/>
  <c r="D32"/>
  <c r="D33"/>
  <c r="C33"/>
  <c r="C32" s="1"/>
  <c r="C31" s="1"/>
  <c r="C29"/>
  <c r="C25"/>
  <c r="C12"/>
  <c r="C11" s="1"/>
  <c r="G23" i="32" l="1"/>
  <c r="E44" i="34"/>
  <c r="E43" s="1"/>
  <c r="E23" i="32"/>
  <c r="F10"/>
  <c r="G10"/>
  <c r="G109" s="1"/>
  <c r="E10"/>
  <c r="F52"/>
  <c r="F109" s="1"/>
  <c r="D23" i="34"/>
  <c r="D10" s="1"/>
  <c r="D57" s="1"/>
  <c r="E23"/>
  <c r="E10" s="1"/>
  <c r="E57" s="1"/>
  <c r="C28"/>
  <c r="C23" s="1"/>
  <c r="C10" s="1"/>
  <c r="D44"/>
  <c r="D43" s="1"/>
  <c r="G69" i="31"/>
  <c r="G68" s="1"/>
  <c r="G13"/>
  <c r="H13"/>
  <c r="C43" i="34"/>
  <c r="E38" i="33"/>
  <c r="D38"/>
  <c r="E54" i="11"/>
  <c r="E25"/>
  <c r="E48" i="2"/>
  <c r="C48"/>
  <c r="E109" i="32" l="1"/>
  <c r="C57" i="34"/>
  <c r="H64" i="17"/>
  <c r="G64"/>
  <c r="F64"/>
  <c r="H55"/>
  <c r="H54" s="1"/>
  <c r="G55"/>
  <c r="G54" s="1"/>
  <c r="F55"/>
  <c r="F54" s="1"/>
  <c r="F51" s="1"/>
  <c r="E84" i="11"/>
  <c r="G84"/>
  <c r="F84"/>
  <c r="G80"/>
  <c r="F80"/>
  <c r="F81"/>
  <c r="D11" i="3"/>
  <c r="E25"/>
  <c r="D25"/>
  <c r="C32"/>
  <c r="C11"/>
  <c r="C29"/>
  <c r="C25"/>
  <c r="C23"/>
  <c r="C28" i="2"/>
  <c r="C26" i="22"/>
  <c r="C25" s="1"/>
  <c r="C24" s="1"/>
  <c r="C30"/>
  <c r="C29" s="1"/>
  <c r="C28" s="1"/>
  <c r="H31" i="17"/>
  <c r="G31"/>
  <c r="F31"/>
  <c r="H27"/>
  <c r="G27"/>
  <c r="H84"/>
  <c r="G84"/>
  <c r="F84"/>
  <c r="F79" s="1"/>
  <c r="H80"/>
  <c r="H79" s="1"/>
  <c r="H78" s="1"/>
  <c r="G80"/>
  <c r="H45"/>
  <c r="G45"/>
  <c r="F45"/>
  <c r="C23" i="22" l="1"/>
  <c r="G79" i="17"/>
  <c r="G78" s="1"/>
  <c r="F78"/>
  <c r="E19" i="24"/>
  <c r="D19"/>
  <c r="C19"/>
  <c r="E13"/>
  <c r="D13"/>
  <c r="C13"/>
  <c r="E4"/>
  <c r="D4"/>
  <c r="C4"/>
  <c r="C11" i="22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90" i="17"/>
  <c r="G90"/>
  <c r="F90"/>
  <c r="H66"/>
  <c r="G66"/>
  <c r="F66"/>
  <c r="H51"/>
  <c r="G51"/>
  <c r="H49"/>
  <c r="H42" s="1"/>
  <c r="G49"/>
  <c r="G42" s="1"/>
  <c r="F49"/>
  <c r="F42" s="1"/>
  <c r="H36"/>
  <c r="G36"/>
  <c r="F36"/>
  <c r="H33"/>
  <c r="G33"/>
  <c r="F33"/>
  <c r="H30"/>
  <c r="G30"/>
  <c r="F30"/>
  <c r="H26"/>
  <c r="G26"/>
  <c r="H18"/>
  <c r="G18"/>
  <c r="F18"/>
  <c r="H14"/>
  <c r="H13" s="1"/>
  <c r="G14"/>
  <c r="G13" s="1"/>
  <c r="F14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G99" i="11"/>
  <c r="F99"/>
  <c r="G96"/>
  <c r="F96"/>
  <c r="E96"/>
  <c r="F93"/>
  <c r="E93"/>
  <c r="G90"/>
  <c r="F90"/>
  <c r="E90"/>
  <c r="G87"/>
  <c r="F87"/>
  <c r="E87"/>
  <c r="E81"/>
  <c r="E80" s="1"/>
  <c r="G77"/>
  <c r="F77"/>
  <c r="E77"/>
  <c r="G75"/>
  <c r="F75"/>
  <c r="E75"/>
  <c r="E72" s="1"/>
  <c r="G72"/>
  <c r="F72"/>
  <c r="G70"/>
  <c r="G69" s="1"/>
  <c r="F70"/>
  <c r="F69" s="1"/>
  <c r="E70"/>
  <c r="E69"/>
  <c r="G65"/>
  <c r="F65"/>
  <c r="F55" s="1"/>
  <c r="G54"/>
  <c r="G49"/>
  <c r="F49"/>
  <c r="E49"/>
  <c r="G47"/>
  <c r="F47"/>
  <c r="E47"/>
  <c r="G42"/>
  <c r="F42"/>
  <c r="E42"/>
  <c r="G40"/>
  <c r="F40"/>
  <c r="E40"/>
  <c r="G38"/>
  <c r="F38"/>
  <c r="E38"/>
  <c r="G31"/>
  <c r="F31"/>
  <c r="G32"/>
  <c r="F32"/>
  <c r="E32"/>
  <c r="G28"/>
  <c r="F28"/>
  <c r="G26"/>
  <c r="F26"/>
  <c r="E20"/>
  <c r="G19"/>
  <c r="F19"/>
  <c r="E19"/>
  <c r="G15"/>
  <c r="F15"/>
  <c r="E15"/>
  <c r="G13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54" i="11" l="1"/>
  <c r="G46"/>
  <c r="G25"/>
  <c r="F13" i="17"/>
  <c r="F12" s="1"/>
  <c r="F93" s="1"/>
  <c r="H12"/>
  <c r="H93" s="1"/>
  <c r="G12"/>
  <c r="G93" s="1"/>
  <c r="E46" i="11"/>
  <c r="F46"/>
  <c r="F25"/>
  <c r="E31"/>
  <c r="E102" s="1"/>
  <c r="F18" i="15"/>
  <c r="E18" s="1"/>
  <c r="F38"/>
  <c r="E38" s="1"/>
  <c r="G12" i="11"/>
  <c r="F12" s="1"/>
  <c r="F58" i="15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E27"/>
  <c r="D27"/>
  <c r="C27"/>
  <c r="C34" s="1"/>
  <c r="E23"/>
  <c r="D23"/>
  <c r="E18"/>
  <c r="C18"/>
  <c r="E11"/>
  <c r="E12" i="11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E52" i="2"/>
  <c r="D52"/>
  <c r="C52"/>
  <c r="C51"/>
  <c r="D45"/>
  <c r="C45"/>
  <c r="C38" i="5" l="1"/>
  <c r="D37" s="1"/>
  <c r="C37" s="1"/>
  <c r="D12"/>
  <c r="C12" s="1"/>
  <c r="D11" s="1"/>
  <c r="E51" i="2"/>
  <c r="D15" i="5"/>
  <c r="E28" i="2"/>
  <c r="D28"/>
  <c r="E25"/>
  <c r="E24" s="1"/>
  <c r="D24"/>
  <c r="C24"/>
  <c r="C23" s="1"/>
  <c r="E20"/>
  <c r="E14"/>
  <c r="D14"/>
  <c r="C14"/>
  <c r="E31" i="24"/>
  <c r="D31"/>
  <c r="C31"/>
  <c r="D23" i="2" l="1"/>
  <c r="D10" s="1"/>
  <c r="E23"/>
  <c r="E10" s="1"/>
  <c r="C10"/>
  <c r="C11" i="5"/>
  <c r="C49" s="1"/>
  <c r="D49"/>
  <c r="D51" i="2"/>
  <c r="D44" s="1"/>
  <c r="E44"/>
  <c r="E43" s="1"/>
  <c r="E56" l="1"/>
  <c r="C44"/>
  <c r="D43"/>
  <c r="C43" l="1"/>
  <c r="D56"/>
  <c r="C56" l="1"/>
</calcChain>
</file>

<file path=xl/sharedStrings.xml><?xml version="1.0" encoding="utf-8"?>
<sst xmlns="http://schemas.openxmlformats.org/spreadsheetml/2006/main" count="1839" uniqueCount="440">
  <si>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</si>
  <si>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</si>
  <si>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</si>
  <si>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</si>
  <si>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</si>
  <si>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</si>
  <si>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</si>
  <si>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</si>
  <si>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</si>
  <si>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</si>
  <si>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</si>
  <si>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</si>
  <si>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</si>
  <si>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</si>
  <si>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</si>
  <si>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</si>
  <si>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</si>
  <si>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</si>
  <si>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</si>
  <si>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</si>
  <si>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</si>
  <si>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</si>
  <si>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</si>
  <si>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</si>
  <si>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</si>
  <si>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</si>
  <si>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</si>
  <si>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</si>
  <si>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</si>
  <si>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</si>
  <si>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</si>
  <si>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</si>
  <si>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</si>
  <si>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</si>
  <si>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</si>
  <si>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</si>
  <si>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</si>
  <si>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</si>
  <si>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</si>
  <si>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</si>
  <si>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</si>
  <si>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</si>
  <si>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</si>
  <si>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</si>
  <si>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</si>
  <si>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</si>
  <si>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</si>
  <si>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</si>
  <si>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</si>
  <si>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</si>
  <si>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</si>
  <si>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</si>
  <si>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</si>
  <si>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</si>
  <si>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</si>
  <si>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</si>
  <si>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</si>
  <si>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</si>
  <si>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</si>
  <si>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</si>
  <si>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</si>
  <si>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</si>
  <si>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</si>
  <si>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</si>
  <si>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</si>
  <si>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</si>
  <si>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</si>
  <si>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</si>
  <si>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</si>
  <si>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</si>
  <si>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</si>
  <si>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</si>
  <si>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</si>
  <si>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</si>
  <si>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</si>
  <si>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</si>
  <si>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</si>
  <si>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</si>
  <si>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</si>
  <si>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</si>
  <si>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</si>
  <si>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</si>
  <si>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</si>
  <si>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</si>
  <si>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</si>
  <si>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</si>
  <si>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</si>
  <si>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</si>
  <si>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</si>
  <si>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</si>
  <si>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</si>
  <si>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</si>
  <si>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</si>
  <si>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</si>
  <si>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</si>
  <si>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</si>
  <si>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</si>
  <si>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</si>
  <si>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</si>
  <si>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</si>
  <si>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</si>
  <si>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</si>
  <si>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</si>
  <si>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</si>
  <si>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</si>
  <si>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</si>
  <si>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</si>
  <si>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</si>
  <si>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</si>
  <si>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</si>
  <si>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</si>
  <si>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</si>
  <si>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</si>
  <si>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</si>
  <si>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</si>
  <si>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</si>
  <si>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</si>
  <si>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</si>
  <si>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</si>
  <si>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</si>
  <si>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</si>
  <si>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</si>
  <si>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</si>
  <si>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</si>
  <si>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</si>
  <si>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</si>
  <si>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</si>
  <si>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</si>
  <si>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</si>
  <si>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</si>
  <si>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</si>
  <si>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</si>
  <si>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</si>
  <si>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</si>
  <si>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</si>
  <si>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</si>
  <si>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</si>
  <si>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</si>
  <si>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</si>
  <si>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</si>
  <si>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</si>
  <si>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</si>
  <si>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</si>
  <si>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</si>
  <si>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</si>
  <si>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</si>
  <si>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</si>
  <si>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</si>
  <si>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</si>
  <si>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</si>
  <si>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</si>
  <si>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</si>
  <si>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</si>
  <si>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</si>
  <si>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</si>
  <si>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</si>
  <si>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</si>
  <si>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</si>
  <si>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</si>
  <si>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</si>
  <si>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</si>
  <si>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</si>
  <si>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</si>
  <si>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</si>
  <si>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</si>
  <si>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</si>
  <si>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</si>
  <si>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</si>
  <si>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</si>
  <si>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</si>
  <si>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</si>
  <si>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</si>
  <si>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</si>
  <si>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</si>
  <si>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</si>
  <si>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</si>
  <si>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</si>
  <si>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</si>
  <si>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</si>
  <si>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</si>
  <si>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</si>
  <si>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</si>
  <si>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</si>
  <si>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</si>
  <si>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</si>
  <si>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</si>
  <si>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</si>
  <si>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</si>
  <si>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</si>
  <si>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</si>
  <si>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</si>
  <si>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</si>
  <si>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</si>
  <si>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</si>
  <si>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</si>
  <si>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</si>
  <si>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</si>
  <si>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</si>
  <si>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</si>
  <si>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</si>
  <si>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</si>
  <si>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</si>
  <si>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</si>
  <si>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</si>
  <si>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</si>
  <si>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</si>
  <si>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</si>
  <si>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</si>
  <si>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</si>
  <si>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</si>
  <si>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</si>
  <si>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</si>
  <si>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</si>
  <si>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</si>
  <si>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</si>
  <si>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</si>
  <si>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</si>
  <si>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</si>
  <si>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</si>
  <si>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</si>
  <si>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</si>
  <si>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</si>
  <si>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</si>
  <si>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</si>
  <si>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</si>
  <si>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</si>
  <si>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</si>
  <si>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</si>
  <si>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</si>
  <si>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</si>
  <si>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</si>
  <si>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</si>
  <si>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</si>
  <si>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</si>
  <si>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</si>
  <si>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</si>
  <si>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</si>
  <si>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</si>
  <si>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</si>
  <si>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</si>
  <si>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</si>
  <si>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</si>
  <si>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</si>
  <si>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</si>
  <si>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</si>
  <si>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</si>
  <si>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</si>
  <si>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</si>
  <si>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</si>
  <si>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</si>
  <si>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</si>
  <si>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</si>
  <si>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</si>
  <si>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</si>
  <si>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</si>
  <si>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</si>
  <si>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</si>
  <si>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</si>
  <si>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</si>
  <si>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</si>
  <si>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</si>
  <si>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</si>
  <si>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</si>
  <si>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</si>
  <si>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</si>
  <si>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</si>
  <si>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</si>
  <si>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</si>
  <si>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</si>
  <si>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</si>
  <si>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</si>
  <si>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</si>
  <si>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</si>
  <si>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</si>
  <si>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</si>
  <si>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</si>
  <si>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</si>
  <si>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</si>
  <si>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</si>
  <si>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</si>
  <si>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</si>
  <si>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</si>
  <si>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</si>
  <si>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</si>
  <si>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</si>
  <si>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</si>
  <si>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</si>
  <si>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</si>
  <si>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</si>
  <si>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</si>
  <si>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</si>
  <si>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</si>
  <si>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</si>
  <si>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</si>
  <si>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</si>
  <si>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</si>
  <si>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</si>
  <si>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</si>
  <si>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</si>
  <si>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Сумма 2020 год</t>
  </si>
  <si>
    <t>Оброзование</t>
  </si>
  <si>
    <t>Молодежная политика</t>
  </si>
  <si>
    <t>Сумма на 2020 год</t>
  </si>
  <si>
    <t>2020г</t>
  </si>
  <si>
    <t>(в процентах)</t>
  </si>
  <si>
    <t>Наименование  доходов</t>
  </si>
  <si>
    <t xml:space="preserve">Нормативы распределения </t>
  </si>
  <si>
    <t>Бюджет муниципального образования</t>
  </si>
  <si>
    <t>Прочие доходы от оказания платных услуг (работ) получателями средств бюджетов поселений</t>
  </si>
  <si>
    <t xml:space="preserve"> 1 13 01995 10 0000 130</t>
  </si>
  <si>
    <t>Прочие поступления от денежных взысканий (штрафов) и иных сумм в возмещение ущерба, зачисляемые в бюджеты поселений</t>
  </si>
  <si>
    <t xml:space="preserve"> 1 16 90050 10 0000 140</t>
  </si>
  <si>
    <t>Невыясненные поступления, зачисляемые в бюджеты поселений</t>
  </si>
  <si>
    <t xml:space="preserve"> 1 17 01050 10 0000 180</t>
  </si>
  <si>
    <t>Прочие неналоговые доходы бюджетов поселений</t>
  </si>
  <si>
    <t xml:space="preserve"> 1 17 05050 10 0000 180</t>
  </si>
  <si>
    <t>Прочие безвозмездные поступления в бюджеты поселений</t>
  </si>
  <si>
    <t xml:space="preserve"> 2 07 05000 10 0000 180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</si>
  <si>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</si>
  <si>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</si>
  <si>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</si>
  <si>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</si>
  <si>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</si>
  <si>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</si>
  <si>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</si>
  <si>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</si>
  <si>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</si>
  <si>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</si>
  <si>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</si>
  <si>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</si>
  <si>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</si>
  <si>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</si>
  <si>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</si>
  <si>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</si>
  <si>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2018 года</t>
  </si>
  <si>
    <t>Объем муниципального долга на  01 января 2018 года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</si>
  <si>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</si>
  <si>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</si>
  <si>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</si>
  <si>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</si>
  <si>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Программа внутренних заимствований Червянского муниципального образования на 2018 год на плановый период 2019 и 2020 годов</t>
  </si>
  <si>
    <t>ПЕРЕЧЕНЬ ГЛАВНЫХ РАСПОРЯДИТЕЛЕЙ БЮДЖЕТНЫХ СРЕДСТВ БЮДЖЕТА ЧЕРВЯНСКОГО МУНИЦИПАЛЬНОГО ОБРАЗОВАНИЯ НА 2018 ГОД И ПЛАНОВЫЙ ПЕРИОД 2019-2020 ГОДОВ</t>
  </si>
  <si>
    <t>ПЕРЕЧЕНЬ ГЛАВНЫХ АДМИНИСТРАТОРОВ ДОХОДОВ БЮДЖЕТА ЧЕРВЯНСКОГО МУНИЦИПАЛЬНОГО ОБРАЗОВАНИЯ НА 2018 ГОД  И ПЛАНОВЫЙ ПЕРИОД 2019-2020 ГОДОВ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</si>
  <si>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</si>
  <si>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</si>
  <si>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</si>
  <si>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</si>
  <si>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</si>
  <si>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</si>
  <si>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</si>
  <si>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</si>
  <si>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</si>
  <si>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</si>
  <si>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</si>
  <si>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</si>
  <si>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</si>
  <si>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</si>
  <si>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</si>
  <si>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</si>
  <si>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</si>
  <si>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</si>
  <si>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</si>
  <si>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</si>
  <si>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2018 ГОД И  ПЛАНОВЫЙ ПЕРИОД 2019 И 2020 ГОДОВ </t>
  </si>
  <si>
    <t xml:space="preserve">ПЕРЕЧЕНЬ ГЛАВНЫХ АДМИНИСТРАТОРОВ ИСТОЧНИКОВ  ФИНАНСИРОВАНИЯ ДЕФИЦИТА БЮДЖЕТА ЧЕРВЯНСКОГО МУНИЦИПАЛЬНОГО ОБРАЗОВАНИЯ НА 2018 ГОД И ПЛАНОВЫЙ ПЕРИОД 2019-2020 ГОДОВ </t>
  </si>
  <si>
    <t>ИСТОЧНИКИ ВНУТРЕННЕГО ФИНАНСИРОВАНИЯ ДЕФИЦИТА БЮДЖЕТА ЧЕРВЯНСКОГО МУНИЦИПАЛЬНОГО ОБРАЗОВАНИЯ  НА 2018 ГОД И ПЛАНОВЫЙ ПЕРИОД 2019 и 2020 ГОДОВ</t>
  </si>
  <si>
    <t xml:space="preserve">                                                                                    к решению Думы  </t>
  </si>
  <si>
    <t xml:space="preserve">                " О бюджете Червянского муниципального образования"</t>
  </si>
  <si>
    <t xml:space="preserve">           на 2018 год и на плановый период 2019-2020 годов.</t>
  </si>
  <si>
    <t xml:space="preserve">                на 2018 год и на плановый период 2019-2020 годов.</t>
  </si>
  <si>
    <t xml:space="preserve">                                                                       к решению Думы</t>
  </si>
  <si>
    <t xml:space="preserve">                                                          " О бюджете Червянского муниципального образования" </t>
  </si>
  <si>
    <t xml:space="preserve">                                                                на 2018 год и на плановый период 2019-2020 годов.</t>
  </si>
  <si>
    <t xml:space="preserve">                                                                      к решению Думы </t>
  </si>
  <si>
    <t xml:space="preserve">                                                                           Приложение 4</t>
  </si>
  <si>
    <t xml:space="preserve">                                                                       к решению Думы </t>
  </si>
  <si>
    <t xml:space="preserve">    " О бюджете Червянского муниципального образования"</t>
  </si>
  <si>
    <t xml:space="preserve">                                                                                                   Приложение 5</t>
  </si>
  <si>
    <t xml:space="preserve">                                                                                              к решению Думы </t>
  </si>
  <si>
    <t xml:space="preserve">                          " О бюджете  Червянского муниципального образования"</t>
  </si>
  <si>
    <t xml:space="preserve">                                   на 2018 год и на плановый период 2019-2020 годов.</t>
  </si>
  <si>
    <t xml:space="preserve">                                                                            Приложение 6</t>
  </si>
  <si>
    <t xml:space="preserve">     " О бюджете Червянского муниципального образования"</t>
  </si>
  <si>
    <t xml:space="preserve">            на 2018 год и на плановый период 2019-2020 годов.</t>
  </si>
  <si>
    <t xml:space="preserve">  " О бюджете Червянского муниципального образования"</t>
  </si>
  <si>
    <t>на 2018 год и на плановый период 2019-2020 годов.</t>
  </si>
  <si>
    <t xml:space="preserve">                         на 2018 год и на плановый период 2019-2020 годов.</t>
  </si>
  <si>
    <t xml:space="preserve">                                                                 Приложение 9</t>
  </si>
  <si>
    <t xml:space="preserve">                                                            к решению Думы </t>
  </si>
  <si>
    <t xml:space="preserve">                                                                           Приложение 11</t>
  </si>
  <si>
    <t xml:space="preserve">      на 2018 год и на плоновый период 2019-2020 годов.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</si>
  <si>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</si>
  <si>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Приложение 14</t>
  </si>
  <si>
    <t xml:space="preserve">                                                                                     к решению Думы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</si>
  <si>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</si>
  <si>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                                       на 2018 год и на плановый период 2019-2020 годов.                                   </t>
  </si>
  <si>
    <t xml:space="preserve">                                  Приложение 9</t>
  </si>
  <si>
    <t xml:space="preserve">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</si>
  <si>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Приложение 1</t>
  </si>
  <si>
    <t xml:space="preserve">                                                                                к решению Думы  </t>
  </si>
  <si>
    <t xml:space="preserve">                "О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</si>
  <si>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</si>
  <si>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                                                                                        Приложение 8</t>
  </si>
  <si>
    <t>ПРОГНОЗИРУЕМЫЕ ДОХОДЫ БЮДЖЕТА ЧЕРВЯНСКОГО МУНИЦИПАЛЬНОГО ОБРАЗОВАНИЯ НА 2018 ГОД .</t>
  </si>
  <si>
    <t>ПРОГНОЗИРУЕМЫЕ ДОХОДЫ БЮДЖЕТА ЧЕРВЯНСКОГО МУНИЦИПАЛЬНОГО ОБРАЗОВАНИЯ НА 2019 -2020 ГОДОВ</t>
  </si>
  <si>
    <t>И ПОДРАЗДЕЛАМ КЛАССИФИКАЦИИ РАСХОДОВ БЮДЖЕТОВ ЧЕРВЯНСКОГО МУНИЦИПАЛЬНОГО ОБРАЗОВАНИЯ НА 2018 ГОД.</t>
  </si>
  <si>
    <t>И ПОДРАЗДЕЛАМ КЛАССИФИКАЦИИ РАСХОДОВ БЮДЖЕТОВ ЧЕРВЯНСКОГО МУНИЦИПАЛЬНОГО ОБРАЗОВАНИЯ НА   2019 И 2020 ГОДОВ.</t>
  </si>
  <si>
    <t xml:space="preserve"> НА  2019 И 2020 ГОДОВ.</t>
  </si>
  <si>
    <t xml:space="preserve">  НА  2019 И 2020 ГОДОВ</t>
  </si>
  <si>
    <t xml:space="preserve">  НА 2018 ГОД.</t>
  </si>
  <si>
    <t xml:space="preserve">                                                    Приложение 1</t>
  </si>
  <si>
    <t>1 03 02230 01 0000 110</t>
  </si>
  <si>
    <t>1 03 02240 01 0000 110</t>
  </si>
  <si>
    <t>1 03 02250 01 0000 110</t>
  </si>
  <si>
    <t>1 03 02260 01 0000 110</t>
  </si>
  <si>
    <t>1 06 01030 10 0000 110</t>
  </si>
  <si>
    <t>1 06 06030 00 0000 110</t>
  </si>
  <si>
    <t xml:space="preserve"> 2 02 30000 00 0000 151</t>
  </si>
  <si>
    <t>Транспорт</t>
  </si>
  <si>
    <t>ГРУППАМ ВИДОВ РАСХОДОВ, РАЗДЕЛАМ, ПОДРАЗДЕЛАМ ПО НЕПРОГРАММНЫМ НАПРАВЛЕНИЯМ ДЕЯТЕЛЬНОСТИ КЛАССИФИКАЦИИ РАСХОДОВ БЮДЖЕТА НА 2018 год</t>
  </si>
  <si>
    <t>0408</t>
  </si>
  <si>
    <t>Транспортные услуги</t>
  </si>
  <si>
    <t xml:space="preserve"> </t>
  </si>
  <si>
    <t>Прочие субсидии бюджетам сельских поселений</t>
  </si>
  <si>
    <t>2 02 29999 10 0000 151</t>
  </si>
  <si>
    <t xml:space="preserve">   </t>
  </si>
  <si>
    <t>Реализация мероприятий перечня проектов народных инициатив</t>
  </si>
  <si>
    <t>71101S2370</t>
  </si>
  <si>
    <t xml:space="preserve">Прочая закупка товаров, работ и услуг </t>
  </si>
  <si>
    <t>МП " Капитальный ремонт и ремонт автомобильных дорог общего пользования местного значения Червянского МО на 2017-2019 годы"</t>
  </si>
  <si>
    <t>МП " Установка дорожных знаков, обустройство пешеходных переходов на территории Червянского МО на 2017-2019 годы"</t>
  </si>
  <si>
    <t xml:space="preserve">             к решению Думы</t>
  </si>
  <si>
    <t xml:space="preserve">                                                                                                                                                         Приложение 7  </t>
  </si>
  <si>
    <t xml:space="preserve">к решению Думы от 28.04.2018 год № 34 </t>
  </si>
  <si>
    <t>от 28.04.2018 года № 34</t>
  </si>
  <si>
    <t xml:space="preserve">                  Приложение 9</t>
  </si>
  <si>
    <t xml:space="preserve">  к решению Думы от 28.04.2018 года № 34</t>
  </si>
  <si>
    <t xml:space="preserve">             Приложение 11</t>
  </si>
  <si>
    <t>Приложение 13</t>
  </si>
  <si>
    <t xml:space="preserve">       к Решению Думы от 28.04.2018 года № 34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</si>
</sst>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  <numFmt numFmtId="172" formatCode="0000"/>
  </numFmts>
  <fonts count="4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4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4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indent="7"/>
    </xf>
    <xf numFmtId="0" fontId="3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4" fillId="0" borderId="2" xfId="0" applyFont="1" applyBorder="1" applyAlignment="1">
      <alignment horizontal="center" vertical="center" wrapText="1"/>
    </xf>
    <xf numFmtId="3" fontId="35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6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6" fillId="2" borderId="2" xfId="1" applyNumberFormat="1" applyFont="1" applyFill="1" applyBorder="1" applyAlignment="1" applyProtection="1">
      <alignment horizontal="left" vertical="top" wrapText="1"/>
      <protection locked="0"/>
    </xf>
    <xf numFmtId="3" fontId="36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49" fontId="1" fillId="0" borderId="0" xfId="2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167" fontId="1" fillId="0" borderId="0" xfId="2" applyNumberFormat="1" applyFont="1" applyFill="1" applyBorder="1" applyAlignment="1"/>
    <xf numFmtId="49" fontId="1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 readingOrder="1"/>
    </xf>
    <xf numFmtId="49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 vertical="top" wrapText="1" readingOrder="1"/>
    </xf>
    <xf numFmtId="49" fontId="1" fillId="0" borderId="0" xfId="0" applyNumberFormat="1" applyFont="1" applyFill="1" applyBorder="1" applyAlignment="1">
      <alignment horizontal="right" vertical="top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 wrapText="1" readingOrder="1"/>
    </xf>
    <xf numFmtId="49" fontId="2" fillId="8" borderId="3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top" wrapText="1"/>
    </xf>
    <xf numFmtId="4" fontId="2" fillId="8" borderId="3" xfId="0" applyNumberFormat="1" applyFont="1" applyFill="1" applyBorder="1" applyAlignment="1" applyProtection="1">
      <alignment horizontal="center" vertical="center" wrapText="1" readingOrder="1"/>
    </xf>
    <xf numFmtId="4" fontId="2" fillId="8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49" fontId="1" fillId="0" borderId="3" xfId="0" applyNumberFormat="1" applyFont="1" applyFill="1" applyBorder="1" applyAlignment="1">
      <alignment horizontal="center" vertical="center" wrapText="1" readingOrder="1"/>
    </xf>
    <xf numFmtId="4" fontId="1" fillId="8" borderId="3" xfId="0" applyNumberFormat="1" applyFont="1" applyFill="1" applyBorder="1" applyAlignment="1">
      <alignment horizontal="center" vertical="center" wrapText="1" readingOrder="1"/>
    </xf>
    <xf numFmtId="0" fontId="2" fillId="3" borderId="3" xfId="0" applyNumberFormat="1" applyFont="1" applyFill="1" applyBorder="1" applyAlignment="1">
      <alignment horizontal="left" vertical="top" wrapText="1" readingOrder="1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49" fontId="2" fillId="3" borderId="3" xfId="0" applyNumberFormat="1" applyFont="1" applyFill="1" applyBorder="1" applyAlignment="1">
      <alignment horizontal="center" vertical="center" wrapText="1" readingOrder="1"/>
    </xf>
    <xf numFmtId="4" fontId="2" fillId="9" borderId="3" xfId="0" applyNumberFormat="1" applyFont="1" applyFill="1" applyBorder="1" applyAlignment="1">
      <alignment horizontal="center" vertical="center" wrapText="1" readingOrder="1"/>
    </xf>
    <xf numFmtId="0" fontId="1" fillId="3" borderId="3" xfId="0" applyNumberFormat="1" applyFont="1" applyFill="1" applyBorder="1" applyAlignment="1">
      <alignment horizontal="center" vertical="center" wrapText="1" readingOrder="1"/>
    </xf>
    <xf numFmtId="49" fontId="1" fillId="3" borderId="3" xfId="0" applyNumberFormat="1" applyFont="1" applyFill="1" applyBorder="1" applyAlignment="1">
      <alignment horizontal="center" vertical="center" wrapText="1" readingOrder="1"/>
    </xf>
    <xf numFmtId="4" fontId="1" fillId="9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horizontal="left" vertical="top" wrapText="1" readingOrder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3" borderId="3" xfId="0" applyNumberFormat="1" applyFont="1" applyFill="1" applyBorder="1" applyAlignment="1">
      <alignment horizontal="left" vertical="top" wrapText="1" readingOrder="1"/>
    </xf>
    <xf numFmtId="0" fontId="3" fillId="3" borderId="3" xfId="0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left" vertical="top" wrapText="1" readingOrder="1"/>
    </xf>
    <xf numFmtId="0" fontId="2" fillId="5" borderId="3" xfId="4" applyNumberFormat="1" applyFont="1" applyFill="1" applyBorder="1" applyAlignment="1">
      <alignment horizontal="center" vertical="center" wrapText="1" readingOrder="1"/>
    </xf>
    <xf numFmtId="49" fontId="2" fillId="5" borderId="3" xfId="4" applyNumberFormat="1" applyFont="1" applyFill="1" applyBorder="1" applyAlignment="1">
      <alignment horizontal="center" vertical="center" wrapText="1" readingOrder="1"/>
    </xf>
    <xf numFmtId="4" fontId="2" fillId="8" borderId="3" xfId="4" applyNumberFormat="1" applyFont="1" applyFill="1" applyBorder="1" applyAlignment="1">
      <alignment horizontal="center" vertical="center" wrapText="1" readingOrder="1"/>
    </xf>
    <xf numFmtId="0" fontId="1" fillId="5" borderId="3" xfId="4" applyNumberFormat="1" applyFont="1" applyFill="1" applyBorder="1" applyAlignment="1">
      <alignment horizontal="left" vertical="top" wrapText="1" readingOrder="1"/>
    </xf>
    <xf numFmtId="0" fontId="1" fillId="5" borderId="3" xfId="4" applyNumberFormat="1" applyFont="1" applyFill="1" applyBorder="1" applyAlignment="1">
      <alignment horizontal="center" vertical="center" wrapText="1" readingOrder="1"/>
    </xf>
    <xf numFmtId="49" fontId="1" fillId="5" borderId="3" xfId="4" applyNumberFormat="1" applyFont="1" applyFill="1" applyBorder="1" applyAlignment="1">
      <alignment horizontal="center" vertical="center" wrapText="1" readingOrder="1"/>
    </xf>
    <xf numFmtId="4" fontId="1" fillId="8" borderId="3" xfId="4" applyNumberFormat="1" applyFont="1" applyFill="1" applyBorder="1" applyAlignment="1">
      <alignment horizontal="center" vertical="center" wrapText="1" readingOrder="1"/>
    </xf>
    <xf numFmtId="0" fontId="38" fillId="6" borderId="2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165" fontId="29" fillId="0" borderId="3" xfId="0" applyNumberFormat="1" applyFont="1" applyFill="1" applyBorder="1" applyAlignment="1">
      <alignment horizontal="right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2" fillId="0" borderId="3" xfId="0" applyNumberFormat="1" applyFont="1" applyFill="1" applyBorder="1" applyAlignment="1">
      <alignment horizontal="center" vertical="center" wrapText="1" readingOrder="1"/>
    </xf>
    <xf numFmtId="39" fontId="2" fillId="0" borderId="3" xfId="2" applyNumberFormat="1" applyFont="1" applyFill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39" fontId="1" fillId="0" borderId="3" xfId="2" applyNumberFormat="1" applyFont="1" applyFill="1" applyBorder="1" applyAlignment="1">
      <alignment horizontal="center" vertical="center" wrapText="1" readingOrder="1"/>
    </xf>
    <xf numFmtId="4" fontId="2" fillId="0" borderId="3" xfId="4" applyNumberFormat="1" applyFont="1" applyFill="1" applyBorder="1" applyAlignment="1">
      <alignment horizontal="center" vertical="center" wrapText="1" readingOrder="1"/>
    </xf>
    <xf numFmtId="39" fontId="2" fillId="0" borderId="3" xfId="4" applyNumberFormat="1" applyFont="1" applyFill="1" applyBorder="1" applyAlignment="1">
      <alignment horizontal="center" vertical="center" wrapText="1" readingOrder="1"/>
    </xf>
    <xf numFmtId="4" fontId="1" fillId="0" borderId="3" xfId="4" applyNumberFormat="1" applyFont="1" applyFill="1" applyBorder="1" applyAlignment="1">
      <alignment horizontal="center" vertical="center" wrapText="1" readingOrder="1"/>
    </xf>
    <xf numFmtId="39" fontId="1" fillId="0" borderId="3" xfId="4" applyNumberFormat="1" applyFont="1" applyFill="1" applyBorder="1" applyAlignment="1">
      <alignment horizontal="center" vertical="center" wrapText="1" readingOrder="1"/>
    </xf>
    <xf numFmtId="39" fontId="12" fillId="0" borderId="3" xfId="2" applyNumberFormat="1" applyFont="1" applyFill="1" applyBorder="1" applyAlignment="1">
      <alignment horizontal="right" vertical="center" wrapText="1" readingOrder="1"/>
    </xf>
    <xf numFmtId="39" fontId="6" fillId="0" borderId="3" xfId="4" applyNumberFormat="1" applyFont="1" applyFill="1" applyBorder="1" applyAlignment="1">
      <alignment horizontal="right" vertical="center" wrapText="1" readingOrder="1"/>
    </xf>
    <xf numFmtId="39" fontId="7" fillId="0" borderId="3" xfId="4" applyNumberFormat="1" applyFont="1" applyFill="1" applyBorder="1" applyAlignment="1">
      <alignment horizontal="right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4" fontId="30" fillId="8" borderId="3" xfId="2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2" fontId="19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0" applyNumberFormat="1" applyFont="1" applyFill="1" applyBorder="1" applyAlignment="1" applyProtection="1">
      <alignment horizontal="center" vertical="center" wrapText="1"/>
    </xf>
    <xf numFmtId="172" fontId="30" fillId="0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>
      <alignment horizontal="right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vertical="top" wrapText="1"/>
    </xf>
    <xf numFmtId="166" fontId="19" fillId="8" borderId="1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166" fontId="20" fillId="5" borderId="10" xfId="0" applyNumberFormat="1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167" fontId="8" fillId="5" borderId="2" xfId="2" applyNumberFormat="1" applyFont="1" applyFill="1" applyBorder="1" applyAlignment="1">
      <alignment horizontal="left" vertical="center" wrapText="1"/>
    </xf>
    <xf numFmtId="0" fontId="19" fillId="2" borderId="0" xfId="1" applyFont="1" applyFill="1" applyAlignment="1">
      <alignment horizontal="left"/>
    </xf>
    <xf numFmtId="2" fontId="22" fillId="5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/>
    <xf numFmtId="49" fontId="7" fillId="5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G9" sqref="G9"/>
    </sheetView>
  </sheetViews>
  <sheetFormatPr defaultRowHeight="18.75"/>
  <cols>
    <col min="1" max="1" width="46.28515625" style="3" customWidth="1"/>
    <col min="2" max="2" width="30" style="3" customWidth="1"/>
    <col min="3" max="3" width="16.5703125" style="3" customWidth="1"/>
    <col min="4" max="4" width="14.28515625" style="3" customWidth="1"/>
    <col min="5" max="5" width="17.42578125" style="3" customWidth="1"/>
    <col min="6" max="6" width="9.140625" style="222"/>
  </cols>
  <sheetData>
    <row r="1" spans="1:5">
      <c r="A1" s="220"/>
      <c r="C1" s="221" t="s">
        <v>398</v>
      </c>
    </row>
    <row r="2" spans="1:5">
      <c r="A2" s="220"/>
      <c r="B2" s="403" t="s">
        <v>399</v>
      </c>
      <c r="C2" s="403"/>
      <c r="D2" s="403"/>
      <c r="E2" s="403"/>
    </row>
    <row r="3" spans="1:5">
      <c r="A3" s="220"/>
      <c r="B3" s="403" t="s">
        <v>400</v>
      </c>
      <c r="C3" s="403"/>
      <c r="D3" s="403"/>
      <c r="E3" s="403"/>
    </row>
    <row r="4" spans="1:5">
      <c r="A4" s="220"/>
      <c r="B4" s="403" t="s">
        <v>386</v>
      </c>
      <c r="C4" s="403"/>
      <c r="D4" s="403"/>
      <c r="E4" s="403"/>
    </row>
    <row r="5" spans="1:5">
      <c r="A5" s="220"/>
      <c r="B5" s="221"/>
      <c r="C5" s="221"/>
      <c r="D5" s="221"/>
      <c r="E5" s="221"/>
    </row>
    <row r="6" spans="1:5">
      <c r="A6" s="404" t="s">
        <v>363</v>
      </c>
      <c r="B6" s="405"/>
      <c r="C6" s="405"/>
      <c r="D6" s="405"/>
      <c r="E6" s="405"/>
    </row>
    <row r="7" spans="1:5">
      <c r="A7" s="404"/>
      <c r="B7" s="405"/>
      <c r="C7" s="405"/>
      <c r="D7" s="405"/>
      <c r="E7" s="405"/>
    </row>
    <row r="8" spans="1:5">
      <c r="A8" s="405"/>
      <c r="B8" s="405"/>
      <c r="C8" s="405"/>
      <c r="D8" s="405"/>
      <c r="E8" s="405"/>
    </row>
    <row r="9" spans="1:5">
      <c r="A9" s="223"/>
      <c r="B9" s="223"/>
      <c r="C9" s="223"/>
      <c r="D9" s="223"/>
      <c r="E9" s="224" t="s">
        <v>304</v>
      </c>
    </row>
    <row r="10" spans="1:5" ht="15.75" customHeight="1">
      <c r="A10" s="406" t="s">
        <v>305</v>
      </c>
      <c r="B10" s="406" t="s">
        <v>0</v>
      </c>
      <c r="C10" s="409" t="s">
        <v>306</v>
      </c>
      <c r="D10" s="410"/>
      <c r="E10" s="411"/>
    </row>
    <row r="11" spans="1:5">
      <c r="A11" s="407"/>
      <c r="B11" s="407"/>
      <c r="C11" s="409" t="s">
        <v>307</v>
      </c>
      <c r="D11" s="410"/>
      <c r="E11" s="411"/>
    </row>
    <row r="12" spans="1:5">
      <c r="A12" s="408"/>
      <c r="B12" s="408"/>
      <c r="C12" s="331" t="s">
        <v>245</v>
      </c>
      <c r="D12" s="331" t="s">
        <v>280</v>
      </c>
      <c r="E12" s="332" t="s">
        <v>303</v>
      </c>
    </row>
    <row r="13" spans="1:5" ht="56.25">
      <c r="A13" s="225" t="s">
        <v>308</v>
      </c>
      <c r="B13" s="226" t="s">
        <v>309</v>
      </c>
      <c r="C13" s="227">
        <v>100</v>
      </c>
      <c r="D13" s="227">
        <v>100</v>
      </c>
      <c r="E13" s="227">
        <v>100</v>
      </c>
    </row>
    <row r="14" spans="1:5" ht="75">
      <c r="A14" s="225" t="s">
        <v>310</v>
      </c>
      <c r="B14" s="226" t="s">
        <v>311</v>
      </c>
      <c r="C14" s="227">
        <v>100</v>
      </c>
      <c r="D14" s="227">
        <v>100</v>
      </c>
      <c r="E14" s="227">
        <v>100</v>
      </c>
    </row>
    <row r="15" spans="1:5" ht="37.5">
      <c r="A15" s="228" t="s">
        <v>312</v>
      </c>
      <c r="B15" s="226" t="s">
        <v>313</v>
      </c>
      <c r="C15" s="227">
        <v>100</v>
      </c>
      <c r="D15" s="227">
        <v>100</v>
      </c>
      <c r="E15" s="227">
        <v>100</v>
      </c>
    </row>
    <row r="16" spans="1:5" ht="37.5">
      <c r="A16" s="228" t="s">
        <v>314</v>
      </c>
      <c r="B16" s="226" t="s">
        <v>315</v>
      </c>
      <c r="C16" s="227">
        <v>100</v>
      </c>
      <c r="D16" s="227">
        <v>100</v>
      </c>
      <c r="E16" s="227">
        <v>100</v>
      </c>
    </row>
    <row r="17" spans="1:5" ht="37.5">
      <c r="A17" s="229" t="s">
        <v>316</v>
      </c>
      <c r="B17" s="226" t="s">
        <v>317</v>
      </c>
      <c r="C17" s="227">
        <v>100</v>
      </c>
      <c r="D17" s="227">
        <v>100</v>
      </c>
      <c r="E17" s="227">
        <v>100</v>
      </c>
    </row>
    <row r="18" spans="1:5" ht="19.5" customHeight="1">
      <c r="A18" s="1" t="s">
        <v>219</v>
      </c>
      <c r="E18" s="1" t="s">
        <v>220</v>
      </c>
    </row>
    <row r="19" spans="1:5">
      <c r="A19" s="1"/>
      <c r="E19" s="2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8">
    <mergeCell ref="B2:E2"/>
    <mergeCell ref="B3:E3"/>
    <mergeCell ref="B4:E4"/>
    <mergeCell ref="A6:E8"/>
    <mergeCell ref="A10:A12"/>
    <mergeCell ref="B10:B12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221</v>
      </c>
    </row>
    <row r="4" spans="1:4">
      <c r="C4" s="5" t="s">
        <v>240</v>
      </c>
    </row>
    <row r="6" spans="1:4">
      <c r="A6" s="431" t="s">
        <v>82</v>
      </c>
      <c r="B6" s="432"/>
      <c r="C6" s="432"/>
      <c r="D6"/>
    </row>
    <row r="7" spans="1:4" ht="32.25" customHeight="1">
      <c r="A7" s="431" t="s">
        <v>271</v>
      </c>
      <c r="B7" s="431"/>
      <c r="C7" s="431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437" t="s">
        <v>84</v>
      </c>
      <c r="B10" s="437" t="s">
        <v>85</v>
      </c>
      <c r="C10" s="435" t="s">
        <v>3</v>
      </c>
      <c r="D10" s="436"/>
    </row>
    <row r="11" spans="1:4">
      <c r="A11" s="438"/>
      <c r="B11" s="438"/>
      <c r="C11" s="16" t="s">
        <v>218</v>
      </c>
      <c r="D11" s="16" t="s">
        <v>245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235</v>
      </c>
      <c r="B16" s="104" t="s">
        <v>236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61" t="s">
        <v>244</v>
      </c>
      <c r="B18" s="104" t="s">
        <v>241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211</v>
      </c>
      <c r="B31" s="13">
        <v>801</v>
      </c>
      <c r="C31" s="14">
        <v>132000</v>
      </c>
      <c r="D31" s="14">
        <v>132000</v>
      </c>
    </row>
    <row r="32" spans="1:4">
      <c r="A32" s="9" t="s">
        <v>226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227</v>
      </c>
      <c r="B33" s="13">
        <v>1001</v>
      </c>
      <c r="C33" s="14">
        <v>30000</v>
      </c>
      <c r="D33" s="149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.75">
      <c r="A37" s="1" t="s">
        <v>219</v>
      </c>
      <c r="C37" s="3"/>
      <c r="D37" s="3" t="s">
        <v>224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3"/>
  <sheetViews>
    <sheetView topLeftCell="A16" zoomScaleNormal="100" workbookViewId="0">
      <selection activeCell="E2" sqref="E2"/>
    </sheetView>
  </sheetViews>
  <sheetFormatPr defaultColWidth="9.140625" defaultRowHeight="15.75"/>
  <cols>
    <col min="1" max="1" width="62.5703125" style="272" customWidth="1"/>
    <col min="2" max="2" width="19.28515625" style="272" customWidth="1"/>
    <col min="3" max="3" width="12" style="272" customWidth="1"/>
    <col min="4" max="4" width="18" style="19" customWidth="1"/>
    <col min="5" max="5" width="25.85546875" style="19" customWidth="1"/>
    <col min="6" max="6" width="0.28515625" style="19" hidden="1" customWidth="1"/>
    <col min="7" max="7" width="23.42578125" style="15" hidden="1" customWidth="1"/>
    <col min="8" max="8" width="9.140625" style="107"/>
    <col min="9" max="9" width="14.28515625" style="107" bestFit="1" customWidth="1"/>
    <col min="10" max="16384" width="9.140625" style="107"/>
  </cols>
  <sheetData>
    <row r="1" spans="1:9">
      <c r="D1" s="18" t="s">
        <v>396</v>
      </c>
      <c r="E1" s="18" t="s">
        <v>435</v>
      </c>
      <c r="F1" s="18"/>
    </row>
    <row r="2" spans="1:9">
      <c r="D2" s="18"/>
      <c r="E2" s="386" t="s">
        <v>436</v>
      </c>
      <c r="F2" s="18"/>
    </row>
    <row r="3" spans="1:9">
      <c r="D3" s="5"/>
      <c r="E3" s="272"/>
      <c r="F3" s="5"/>
    </row>
    <row r="4" spans="1:9">
      <c r="A4" s="440"/>
      <c r="B4" s="440"/>
      <c r="C4" s="440"/>
      <c r="D4" s="440"/>
      <c r="E4" s="440"/>
      <c r="F4" s="278"/>
    </row>
    <row r="5" spans="1:9">
      <c r="D5" s="18"/>
      <c r="E5" s="18"/>
      <c r="F5" s="18"/>
    </row>
    <row r="6" spans="1:9">
      <c r="A6" s="439" t="s">
        <v>117</v>
      </c>
      <c r="B6" s="432"/>
      <c r="C6" s="432"/>
      <c r="D6" s="432"/>
      <c r="E6" s="432"/>
      <c r="F6" s="432"/>
      <c r="G6" s="432"/>
    </row>
    <row r="7" spans="1:9" ht="47.25" customHeight="1">
      <c r="A7" s="439" t="s">
        <v>419</v>
      </c>
      <c r="B7" s="439"/>
      <c r="C7" s="439"/>
      <c r="D7" s="439"/>
      <c r="E7" s="439"/>
      <c r="F7" s="439"/>
      <c r="G7" s="439"/>
    </row>
    <row r="8" spans="1:9">
      <c r="A8" s="109" t="s">
        <v>83</v>
      </c>
      <c r="B8" s="109" t="s">
        <v>83</v>
      </c>
      <c r="C8" s="109" t="s">
        <v>83</v>
      </c>
      <c r="D8" s="110" t="s">
        <v>83</v>
      </c>
      <c r="E8" s="110"/>
      <c r="F8" s="110"/>
      <c r="G8" s="109" t="s">
        <v>151</v>
      </c>
    </row>
    <row r="9" spans="1:9" ht="60.75" customHeight="1">
      <c r="A9" s="30" t="s">
        <v>84</v>
      </c>
      <c r="B9" s="30" t="s">
        <v>118</v>
      </c>
      <c r="C9" s="30" t="s">
        <v>119</v>
      </c>
      <c r="D9" s="29" t="s">
        <v>85</v>
      </c>
      <c r="E9" s="29" t="s">
        <v>287</v>
      </c>
      <c r="F9" s="196" t="s">
        <v>288</v>
      </c>
      <c r="G9" s="196" t="s">
        <v>302</v>
      </c>
    </row>
    <row r="10" spans="1:9" ht="47.25">
      <c r="A10" s="28" t="s">
        <v>152</v>
      </c>
      <c r="B10" s="30">
        <v>7030251180</v>
      </c>
      <c r="C10" s="30"/>
      <c r="D10" s="29"/>
      <c r="E10" s="359">
        <f>E11+E15+E13</f>
        <v>37700</v>
      </c>
      <c r="F10" s="197">
        <f>F11+F15+F13</f>
        <v>35100</v>
      </c>
      <c r="G10" s="198">
        <f>G11+G15+G13</f>
        <v>35100</v>
      </c>
      <c r="H10" s="111"/>
      <c r="I10" s="112"/>
    </row>
    <row r="11" spans="1:9" ht="31.5" customHeight="1">
      <c r="A11" s="31" t="s">
        <v>121</v>
      </c>
      <c r="B11" s="33">
        <v>7030251180</v>
      </c>
      <c r="C11" s="33">
        <v>121</v>
      </c>
      <c r="D11" s="32"/>
      <c r="E11" s="360">
        <f>E12</f>
        <v>25400</v>
      </c>
      <c r="F11" s="199">
        <f>F12</f>
        <v>25400</v>
      </c>
      <c r="G11" s="200">
        <f>G12</f>
        <v>25400</v>
      </c>
      <c r="H11" s="111"/>
      <c r="I11" s="112"/>
    </row>
    <row r="12" spans="1:9">
      <c r="A12" s="31" t="s">
        <v>154</v>
      </c>
      <c r="B12" s="33">
        <v>7030251180</v>
      </c>
      <c r="C12" s="33">
        <v>121</v>
      </c>
      <c r="D12" s="32" t="s">
        <v>153</v>
      </c>
      <c r="E12" s="360">
        <v>25400</v>
      </c>
      <c r="F12" s="199">
        <v>25400</v>
      </c>
      <c r="G12" s="200">
        <v>25400</v>
      </c>
      <c r="H12" s="111"/>
      <c r="I12" s="112"/>
    </row>
    <row r="13" spans="1:9" ht="62.45" customHeight="1">
      <c r="A13" s="31" t="s">
        <v>291</v>
      </c>
      <c r="B13" s="33">
        <v>7030251180</v>
      </c>
      <c r="C13" s="33">
        <v>129</v>
      </c>
      <c r="D13" s="32"/>
      <c r="E13" s="360">
        <f>E14</f>
        <v>10300</v>
      </c>
      <c r="F13" s="199">
        <f>F14</f>
        <v>7700</v>
      </c>
      <c r="G13" s="200">
        <f>G14</f>
        <v>7700</v>
      </c>
      <c r="H13" s="111"/>
      <c r="I13" s="112"/>
    </row>
    <row r="14" spans="1:9" ht="22.15" customHeight="1">
      <c r="A14" s="31" t="s">
        <v>154</v>
      </c>
      <c r="B14" s="33">
        <v>7030251180</v>
      </c>
      <c r="C14" s="33">
        <v>129</v>
      </c>
      <c r="D14" s="32" t="s">
        <v>153</v>
      </c>
      <c r="E14" s="360">
        <v>10300</v>
      </c>
      <c r="F14" s="199">
        <v>7700</v>
      </c>
      <c r="G14" s="200">
        <v>7700</v>
      </c>
      <c r="H14" s="111"/>
      <c r="I14" s="112"/>
    </row>
    <row r="15" spans="1:9">
      <c r="A15" s="31" t="s">
        <v>428</v>
      </c>
      <c r="B15" s="33">
        <v>7030251180</v>
      </c>
      <c r="C15" s="33">
        <v>244</v>
      </c>
      <c r="D15" s="32"/>
      <c r="E15" s="360">
        <f>E16</f>
        <v>2000</v>
      </c>
      <c r="F15" s="199">
        <v>2000</v>
      </c>
      <c r="G15" s="201">
        <v>2000</v>
      </c>
      <c r="H15" s="111"/>
      <c r="I15" s="112"/>
    </row>
    <row r="16" spans="1:9">
      <c r="A16" s="31" t="s">
        <v>154</v>
      </c>
      <c r="B16" s="33">
        <v>7030251180</v>
      </c>
      <c r="C16" s="33">
        <v>244</v>
      </c>
      <c r="D16" s="32" t="s">
        <v>153</v>
      </c>
      <c r="E16" s="360">
        <v>2000</v>
      </c>
      <c r="F16" s="199">
        <v>2000</v>
      </c>
      <c r="G16" s="201">
        <v>2000</v>
      </c>
      <c r="H16" s="111"/>
      <c r="I16" s="112"/>
    </row>
    <row r="17" spans="1:9">
      <c r="A17" s="34" t="s">
        <v>132</v>
      </c>
      <c r="B17" s="36">
        <v>7700100000</v>
      </c>
      <c r="C17" s="36"/>
      <c r="D17" s="35"/>
      <c r="E17" s="361">
        <f>E18</f>
        <v>3000</v>
      </c>
      <c r="F17" s="202">
        <f>F18</f>
        <v>3000</v>
      </c>
      <c r="G17" s="198">
        <f>G18</f>
        <v>3000</v>
      </c>
      <c r="H17" s="111"/>
      <c r="I17" s="112"/>
    </row>
    <row r="18" spans="1:9">
      <c r="A18" s="31" t="s">
        <v>133</v>
      </c>
      <c r="B18" s="38">
        <v>7700189120</v>
      </c>
      <c r="C18" s="38">
        <v>870</v>
      </c>
      <c r="D18" s="37"/>
      <c r="E18" s="360">
        <f>E19</f>
        <v>3000</v>
      </c>
      <c r="F18" s="203">
        <v>3000</v>
      </c>
      <c r="G18" s="200">
        <v>3000</v>
      </c>
      <c r="H18" s="111"/>
      <c r="I18" s="112"/>
    </row>
    <row r="19" spans="1:9">
      <c r="A19" s="31" t="s">
        <v>94</v>
      </c>
      <c r="B19" s="38">
        <v>7700189120</v>
      </c>
      <c r="C19" s="38">
        <v>870</v>
      </c>
      <c r="D19" s="37" t="s">
        <v>95</v>
      </c>
      <c r="E19" s="360">
        <v>3000</v>
      </c>
      <c r="F19" s="203">
        <v>3000</v>
      </c>
      <c r="G19" s="200">
        <v>3000</v>
      </c>
      <c r="H19" s="111"/>
      <c r="I19" s="112"/>
    </row>
    <row r="20" spans="1:9" ht="47.25" hidden="1">
      <c r="A20" s="113" t="s">
        <v>139</v>
      </c>
      <c r="B20" s="30">
        <v>7704002</v>
      </c>
      <c r="C20" s="30"/>
      <c r="D20" s="29"/>
      <c r="E20" s="361"/>
      <c r="F20" s="197"/>
      <c r="G20" s="204"/>
      <c r="H20" s="111"/>
      <c r="I20" s="112"/>
    </row>
    <row r="21" spans="1:9" ht="31.5" hidden="1">
      <c r="A21" s="39" t="s">
        <v>122</v>
      </c>
      <c r="B21" s="33">
        <v>7704002</v>
      </c>
      <c r="C21" s="33">
        <v>244</v>
      </c>
      <c r="D21" s="32"/>
      <c r="E21" s="360"/>
      <c r="F21" s="199"/>
      <c r="G21" s="201"/>
      <c r="H21" s="111"/>
      <c r="I21" s="112"/>
    </row>
    <row r="22" spans="1:9" hidden="1">
      <c r="A22" s="39" t="s">
        <v>108</v>
      </c>
      <c r="B22" s="33">
        <v>7704002</v>
      </c>
      <c r="C22" s="33">
        <v>244</v>
      </c>
      <c r="D22" s="32" t="s">
        <v>109</v>
      </c>
      <c r="E22" s="360"/>
      <c r="F22" s="199"/>
      <c r="G22" s="201"/>
      <c r="H22" s="111"/>
      <c r="I22" s="112"/>
    </row>
    <row r="23" spans="1:9">
      <c r="A23" s="34" t="s">
        <v>123</v>
      </c>
      <c r="B23" s="36">
        <v>7700300000</v>
      </c>
      <c r="C23" s="36"/>
      <c r="D23" s="35"/>
      <c r="E23" s="361">
        <f>E24+E28+E26</f>
        <v>517400.74</v>
      </c>
      <c r="F23" s="202">
        <f>F24+F28+F26</f>
        <v>358140</v>
      </c>
      <c r="G23" s="202">
        <f>G24+G28+G26</f>
        <v>295330</v>
      </c>
      <c r="H23" s="111"/>
      <c r="I23" s="112"/>
    </row>
    <row r="24" spans="1:9" ht="34.5" customHeight="1">
      <c r="A24" s="31" t="s">
        <v>121</v>
      </c>
      <c r="B24" s="38">
        <v>7700380110</v>
      </c>
      <c r="C24" s="38">
        <v>121</v>
      </c>
      <c r="D24" s="37"/>
      <c r="E24" s="360">
        <f>E25</f>
        <v>400000.74</v>
      </c>
      <c r="F24" s="203">
        <f>F25</f>
        <v>301640</v>
      </c>
      <c r="G24" s="200">
        <f>G25</f>
        <v>240830</v>
      </c>
      <c r="H24" s="111"/>
      <c r="I24" s="112"/>
    </row>
    <row r="25" spans="1:9" ht="43.15" customHeight="1">
      <c r="A25" s="31" t="s">
        <v>124</v>
      </c>
      <c r="B25" s="38">
        <v>7700380110</v>
      </c>
      <c r="C25" s="38">
        <v>121</v>
      </c>
      <c r="D25" s="37" t="s">
        <v>89</v>
      </c>
      <c r="E25" s="360">
        <v>400000.74</v>
      </c>
      <c r="F25" s="203">
        <v>301640</v>
      </c>
      <c r="G25" s="200">
        <v>240830</v>
      </c>
      <c r="H25" s="111"/>
      <c r="I25" s="112"/>
    </row>
    <row r="26" spans="1:9" ht="49.9" customHeight="1">
      <c r="A26" s="31" t="s">
        <v>291</v>
      </c>
      <c r="B26" s="38">
        <v>7700380110</v>
      </c>
      <c r="C26" s="38">
        <v>129</v>
      </c>
      <c r="D26" s="37"/>
      <c r="E26" s="360">
        <f>E27</f>
        <v>116400</v>
      </c>
      <c r="F26" s="203">
        <f>F27</f>
        <v>54500</v>
      </c>
      <c r="G26" s="200">
        <f>G27</f>
        <v>52500</v>
      </c>
      <c r="H26" s="111"/>
      <c r="I26" s="112"/>
    </row>
    <row r="27" spans="1:9" ht="39.6" customHeight="1">
      <c r="A27" s="31" t="s">
        <v>124</v>
      </c>
      <c r="B27" s="38">
        <v>7700380110</v>
      </c>
      <c r="C27" s="38">
        <v>129</v>
      </c>
      <c r="D27" s="37" t="s">
        <v>89</v>
      </c>
      <c r="E27" s="360">
        <v>116400</v>
      </c>
      <c r="F27" s="203">
        <v>54500</v>
      </c>
      <c r="G27" s="200">
        <v>52500</v>
      </c>
      <c r="H27" s="111"/>
      <c r="I27" s="112"/>
    </row>
    <row r="28" spans="1:9" ht="47.25">
      <c r="A28" s="31" t="s">
        <v>90</v>
      </c>
      <c r="B28" s="38">
        <v>7700380190</v>
      </c>
      <c r="C28" s="38">
        <v>122</v>
      </c>
      <c r="D28" s="37" t="s">
        <v>89</v>
      </c>
      <c r="E28" s="360">
        <v>1000</v>
      </c>
      <c r="F28" s="203">
        <v>2000</v>
      </c>
      <c r="G28" s="200">
        <v>2000</v>
      </c>
    </row>
    <row r="29" spans="1:9">
      <c r="A29" s="34" t="s">
        <v>125</v>
      </c>
      <c r="B29" s="36">
        <v>7700400000</v>
      </c>
      <c r="C29" s="36"/>
      <c r="D29" s="35"/>
      <c r="E29" s="361">
        <f>E31+E33+E37+E39+E41+E34</f>
        <v>1465835.8199999998</v>
      </c>
      <c r="F29" s="202">
        <f>F31+F33+F37+F39+F41+F34</f>
        <v>1218200</v>
      </c>
      <c r="G29" s="202">
        <f>G31+G33+G37+G39+G41+G34</f>
        <v>1219400</v>
      </c>
      <c r="H29" s="114"/>
      <c r="I29" s="112"/>
    </row>
    <row r="30" spans="1:9" ht="35.25" customHeight="1">
      <c r="A30" s="31" t="s">
        <v>121</v>
      </c>
      <c r="B30" s="38">
        <v>7700480110</v>
      </c>
      <c r="C30" s="38">
        <v>121</v>
      </c>
      <c r="D30" s="37"/>
      <c r="E30" s="360">
        <f>E31</f>
        <v>1001489.82</v>
      </c>
      <c r="F30" s="203">
        <f>F31</f>
        <v>813100</v>
      </c>
      <c r="G30" s="200">
        <f>G31</f>
        <v>814100</v>
      </c>
      <c r="I30" s="115"/>
    </row>
    <row r="31" spans="1:9" ht="47.25">
      <c r="A31" s="31" t="s">
        <v>90</v>
      </c>
      <c r="B31" s="38">
        <v>7700480110</v>
      </c>
      <c r="C31" s="38">
        <v>121</v>
      </c>
      <c r="D31" s="37" t="s">
        <v>91</v>
      </c>
      <c r="E31" s="360">
        <v>1001489.82</v>
      </c>
      <c r="F31" s="203">
        <v>813100</v>
      </c>
      <c r="G31" s="200">
        <v>814100</v>
      </c>
      <c r="I31" s="115"/>
    </row>
    <row r="32" spans="1:9" ht="35.25" customHeight="1">
      <c r="A32" s="31" t="s">
        <v>126</v>
      </c>
      <c r="B32" s="38">
        <v>7700480190</v>
      </c>
      <c r="C32" s="38">
        <v>122</v>
      </c>
      <c r="D32" s="37"/>
      <c r="E32" s="360">
        <f>E33</f>
        <v>3000</v>
      </c>
      <c r="F32" s="203">
        <v>3000</v>
      </c>
      <c r="G32" s="200">
        <v>3000</v>
      </c>
    </row>
    <row r="33" spans="1:7" ht="47.25">
      <c r="A33" s="31" t="s">
        <v>90</v>
      </c>
      <c r="B33" s="38">
        <v>7700480190</v>
      </c>
      <c r="C33" s="38">
        <v>122</v>
      </c>
      <c r="D33" s="37" t="s">
        <v>91</v>
      </c>
      <c r="E33" s="360">
        <v>3000</v>
      </c>
      <c r="F33" s="203">
        <v>3000</v>
      </c>
      <c r="G33" s="200">
        <v>3000</v>
      </c>
    </row>
    <row r="34" spans="1:7" ht="53.45" customHeight="1">
      <c r="A34" s="31" t="s">
        <v>291</v>
      </c>
      <c r="B34" s="38">
        <v>7700480190</v>
      </c>
      <c r="C34" s="38">
        <v>129</v>
      </c>
      <c r="D34" s="37"/>
      <c r="E34" s="360">
        <f>E35</f>
        <v>321436</v>
      </c>
      <c r="F34" s="203">
        <f>F35</f>
        <v>264700</v>
      </c>
      <c r="G34" s="200">
        <f>G35</f>
        <v>265700</v>
      </c>
    </row>
    <row r="35" spans="1:7" ht="47.25">
      <c r="A35" s="31" t="s">
        <v>90</v>
      </c>
      <c r="B35" s="38">
        <v>7700480190</v>
      </c>
      <c r="C35" s="38">
        <v>129</v>
      </c>
      <c r="D35" s="37" t="s">
        <v>91</v>
      </c>
      <c r="E35" s="360">
        <v>321436</v>
      </c>
      <c r="F35" s="203">
        <v>264700</v>
      </c>
      <c r="G35" s="200">
        <v>265700</v>
      </c>
    </row>
    <row r="36" spans="1:7" ht="31.5">
      <c r="A36" s="31" t="s">
        <v>127</v>
      </c>
      <c r="B36" s="38">
        <v>7700480190</v>
      </c>
      <c r="C36" s="38">
        <v>240</v>
      </c>
      <c r="D36" s="37"/>
      <c r="E36" s="360">
        <f>E37</f>
        <v>134910</v>
      </c>
      <c r="F36" s="203">
        <f>F37</f>
        <v>135400</v>
      </c>
      <c r="G36" s="200">
        <f>G37</f>
        <v>134600</v>
      </c>
    </row>
    <row r="37" spans="1:7" ht="47.25">
      <c r="A37" s="31" t="s">
        <v>90</v>
      </c>
      <c r="B37" s="38">
        <v>7700480190</v>
      </c>
      <c r="C37" s="38">
        <v>244</v>
      </c>
      <c r="D37" s="37" t="s">
        <v>91</v>
      </c>
      <c r="E37" s="360">
        <v>134910</v>
      </c>
      <c r="F37" s="203">
        <v>135400</v>
      </c>
      <c r="G37" s="200">
        <v>134600</v>
      </c>
    </row>
    <row r="38" spans="1:7">
      <c r="A38" s="31" t="s">
        <v>292</v>
      </c>
      <c r="B38" s="38">
        <v>7700400000</v>
      </c>
      <c r="C38" s="38">
        <v>852</v>
      </c>
      <c r="D38" s="37"/>
      <c r="E38" s="360">
        <f>E39</f>
        <v>4000</v>
      </c>
      <c r="F38" s="203">
        <f>F39</f>
        <v>1000</v>
      </c>
      <c r="G38" s="200">
        <f>G39</f>
        <v>1000</v>
      </c>
    </row>
    <row r="39" spans="1:7" ht="47.25">
      <c r="A39" s="31" t="s">
        <v>90</v>
      </c>
      <c r="B39" s="38">
        <v>7700489999</v>
      </c>
      <c r="C39" s="38">
        <v>852</v>
      </c>
      <c r="D39" s="37" t="s">
        <v>91</v>
      </c>
      <c r="E39" s="360">
        <v>4000</v>
      </c>
      <c r="F39" s="203">
        <v>1000</v>
      </c>
      <c r="G39" s="200">
        <v>1000</v>
      </c>
    </row>
    <row r="40" spans="1:7">
      <c r="A40" s="31" t="s">
        <v>293</v>
      </c>
      <c r="B40" s="38">
        <v>7700489999</v>
      </c>
      <c r="C40" s="38">
        <v>853</v>
      </c>
      <c r="D40" s="37"/>
      <c r="E40" s="360">
        <f>E41</f>
        <v>1000</v>
      </c>
      <c r="F40" s="203">
        <f>F41</f>
        <v>1000</v>
      </c>
      <c r="G40" s="200">
        <f>G41</f>
        <v>1000</v>
      </c>
    </row>
    <row r="41" spans="1:7" ht="47.25">
      <c r="A41" s="31" t="s">
        <v>90</v>
      </c>
      <c r="B41" s="38">
        <v>7700489999</v>
      </c>
      <c r="C41" s="38">
        <v>853</v>
      </c>
      <c r="D41" s="37" t="s">
        <v>91</v>
      </c>
      <c r="E41" s="360">
        <v>1000</v>
      </c>
      <c r="F41" s="203">
        <v>1000</v>
      </c>
      <c r="G41" s="200">
        <v>1000</v>
      </c>
    </row>
    <row r="42" spans="1:7" s="178" customFormat="1" ht="47.25">
      <c r="A42" s="34" t="s">
        <v>92</v>
      </c>
      <c r="B42" s="36">
        <v>7701389999</v>
      </c>
      <c r="C42" s="36">
        <v>540</v>
      </c>
      <c r="D42" s="35" t="s">
        <v>93</v>
      </c>
      <c r="E42" s="361">
        <v>547363.24</v>
      </c>
      <c r="F42" s="202">
        <v>90700</v>
      </c>
      <c r="G42" s="198">
        <v>90700</v>
      </c>
    </row>
    <row r="43" spans="1:7" s="178" customFormat="1" ht="25.5" hidden="1" customHeight="1">
      <c r="A43" s="34" t="s">
        <v>235</v>
      </c>
      <c r="B43" s="36">
        <v>9020189999</v>
      </c>
      <c r="C43" s="36">
        <v>880</v>
      </c>
      <c r="D43" s="35" t="s">
        <v>236</v>
      </c>
      <c r="E43" s="361">
        <v>0</v>
      </c>
      <c r="F43" s="202">
        <v>0</v>
      </c>
      <c r="G43" s="198">
        <v>0</v>
      </c>
    </row>
    <row r="44" spans="1:7" ht="31.5">
      <c r="A44" s="34" t="s">
        <v>212</v>
      </c>
      <c r="B44" s="36">
        <v>7700700000</v>
      </c>
      <c r="C44" s="36"/>
      <c r="D44" s="35"/>
      <c r="E44" s="361">
        <f>E45+E47+E50</f>
        <v>311471.68</v>
      </c>
      <c r="F44" s="202">
        <f>F45+F49+F50+F48</f>
        <v>166000</v>
      </c>
      <c r="G44" s="202">
        <f>G45+G49+G50+G48</f>
        <v>172450</v>
      </c>
    </row>
    <row r="45" spans="1:7" ht="31.5">
      <c r="A45" s="31" t="s">
        <v>130</v>
      </c>
      <c r="B45" s="38">
        <v>7700782110</v>
      </c>
      <c r="C45" s="38">
        <v>111</v>
      </c>
      <c r="D45" s="37"/>
      <c r="E45" s="360">
        <f>E46</f>
        <v>237400</v>
      </c>
      <c r="F45" s="203">
        <f>F46</f>
        <v>120000</v>
      </c>
      <c r="G45" s="200">
        <f>G46</f>
        <v>128000</v>
      </c>
    </row>
    <row r="46" spans="1:7">
      <c r="A46" s="31" t="s">
        <v>112</v>
      </c>
      <c r="B46" s="38">
        <v>7700782110</v>
      </c>
      <c r="C46" s="38">
        <v>111</v>
      </c>
      <c r="D46" s="37" t="s">
        <v>113</v>
      </c>
      <c r="E46" s="360">
        <v>237400</v>
      </c>
      <c r="F46" s="203">
        <v>120000</v>
      </c>
      <c r="G46" s="200">
        <v>128000</v>
      </c>
    </row>
    <row r="47" spans="1:7" ht="47.25">
      <c r="A47" s="31" t="s">
        <v>294</v>
      </c>
      <c r="B47" s="38">
        <v>7700782110</v>
      </c>
      <c r="C47" s="38">
        <v>119</v>
      </c>
      <c r="D47" s="37"/>
      <c r="E47" s="360">
        <f>E48</f>
        <v>66071.679999999993</v>
      </c>
      <c r="F47" s="203">
        <f>F48</f>
        <v>36000</v>
      </c>
      <c r="G47" s="200">
        <f>G48</f>
        <v>36450</v>
      </c>
    </row>
    <row r="48" spans="1:7">
      <c r="A48" s="31" t="s">
        <v>112</v>
      </c>
      <c r="B48" s="38">
        <v>7700782110</v>
      </c>
      <c r="C48" s="38">
        <v>119</v>
      </c>
      <c r="D48" s="37" t="s">
        <v>113</v>
      </c>
      <c r="E48" s="360">
        <v>66071.679999999993</v>
      </c>
      <c r="F48" s="203">
        <v>36000</v>
      </c>
      <c r="G48" s="200">
        <v>36450</v>
      </c>
    </row>
    <row r="49" spans="1:7">
      <c r="A49" s="31" t="s">
        <v>112</v>
      </c>
      <c r="B49" s="38">
        <v>7700782190</v>
      </c>
      <c r="C49" s="38">
        <v>122</v>
      </c>
      <c r="D49" s="37" t="s">
        <v>113</v>
      </c>
      <c r="E49" s="360">
        <v>1000</v>
      </c>
      <c r="F49" s="203">
        <v>1000</v>
      </c>
      <c r="G49" s="200">
        <v>1000</v>
      </c>
    </row>
    <row r="50" spans="1:7">
      <c r="A50" s="31" t="s">
        <v>428</v>
      </c>
      <c r="B50" s="38">
        <v>7700782190</v>
      </c>
      <c r="C50" s="38">
        <v>244</v>
      </c>
      <c r="D50" s="37"/>
      <c r="E50" s="360">
        <f>E51</f>
        <v>8000</v>
      </c>
      <c r="F50" s="203">
        <v>9000</v>
      </c>
      <c r="G50" s="200">
        <f>G51</f>
        <v>7000</v>
      </c>
    </row>
    <row r="51" spans="1:7">
      <c r="A51" s="31" t="s">
        <v>112</v>
      </c>
      <c r="B51" s="38">
        <v>7700782190</v>
      </c>
      <c r="C51" s="38">
        <v>244</v>
      </c>
      <c r="D51" s="37" t="s">
        <v>113</v>
      </c>
      <c r="E51" s="360">
        <v>8000</v>
      </c>
      <c r="F51" s="203">
        <v>9000</v>
      </c>
      <c r="G51" s="200">
        <v>7000</v>
      </c>
    </row>
    <row r="52" spans="1:7" ht="31.5">
      <c r="A52" s="34" t="s">
        <v>210</v>
      </c>
      <c r="B52" s="36">
        <v>7700800000</v>
      </c>
      <c r="C52" s="38"/>
      <c r="D52" s="37"/>
      <c r="E52" s="361">
        <f>E53+E63+E65</f>
        <v>132190</v>
      </c>
      <c r="F52" s="202">
        <f>F54+F66+F63</f>
        <v>80180</v>
      </c>
      <c r="G52" s="202">
        <f>G54+G66+G63</f>
        <v>80200</v>
      </c>
    </row>
    <row r="53" spans="1:7" ht="31.5">
      <c r="A53" s="31" t="s">
        <v>130</v>
      </c>
      <c r="B53" s="38">
        <v>7700882110</v>
      </c>
      <c r="C53" s="38">
        <v>111</v>
      </c>
      <c r="D53" s="37"/>
      <c r="E53" s="360">
        <f>E54</f>
        <v>100000</v>
      </c>
      <c r="F53" s="203">
        <f>F54+F63+F66</f>
        <v>80180</v>
      </c>
      <c r="G53" s="200">
        <v>80200</v>
      </c>
    </row>
    <row r="54" spans="1:7" ht="30.75" customHeight="1">
      <c r="A54" s="31" t="s">
        <v>211</v>
      </c>
      <c r="B54" s="38">
        <v>7700882110</v>
      </c>
      <c r="C54" s="38">
        <v>111</v>
      </c>
      <c r="D54" s="37" t="s">
        <v>113</v>
      </c>
      <c r="E54" s="360">
        <v>100000</v>
      </c>
      <c r="F54" s="203">
        <v>60000</v>
      </c>
      <c r="G54" s="200">
        <v>60000</v>
      </c>
    </row>
    <row r="55" spans="1:7" ht="31.5" hidden="1">
      <c r="A55" s="31" t="s">
        <v>122</v>
      </c>
      <c r="B55" s="38">
        <v>7707802</v>
      </c>
      <c r="C55" s="38">
        <v>244</v>
      </c>
      <c r="D55" s="37"/>
      <c r="E55" s="360"/>
      <c r="F55" s="203"/>
      <c r="G55" s="200"/>
    </row>
    <row r="56" spans="1:7" hidden="1">
      <c r="A56" s="31" t="s">
        <v>211</v>
      </c>
      <c r="B56" s="38">
        <v>7707802</v>
      </c>
      <c r="C56" s="38">
        <v>244</v>
      </c>
      <c r="D56" s="37" t="s">
        <v>113</v>
      </c>
      <c r="E56" s="360"/>
      <c r="F56" s="203"/>
      <c r="G56" s="200"/>
    </row>
    <row r="57" spans="1:7" hidden="1">
      <c r="A57" s="113" t="s">
        <v>131</v>
      </c>
      <c r="B57" s="30">
        <v>7707023</v>
      </c>
      <c r="C57" s="30"/>
      <c r="D57" s="29"/>
      <c r="E57" s="361"/>
      <c r="F57" s="197"/>
      <c r="G57" s="204"/>
    </row>
    <row r="58" spans="1:7" ht="31.5" hidden="1">
      <c r="A58" s="31" t="s">
        <v>122</v>
      </c>
      <c r="B58" s="38">
        <v>7707023</v>
      </c>
      <c r="C58" s="38">
        <v>244</v>
      </c>
      <c r="D58" s="37"/>
      <c r="E58" s="360"/>
      <c r="F58" s="203"/>
      <c r="G58" s="200"/>
    </row>
    <row r="59" spans="1:7" hidden="1">
      <c r="A59" s="31" t="s">
        <v>150</v>
      </c>
      <c r="B59" s="38">
        <v>7707023</v>
      </c>
      <c r="C59" s="38">
        <v>244</v>
      </c>
      <c r="D59" s="37" t="s">
        <v>149</v>
      </c>
      <c r="E59" s="360"/>
      <c r="F59" s="203"/>
      <c r="G59" s="200"/>
    </row>
    <row r="60" spans="1:7" ht="47.25" hidden="1">
      <c r="A60" s="34" t="s">
        <v>138</v>
      </c>
      <c r="B60" s="36">
        <v>7707026</v>
      </c>
      <c r="C60" s="36"/>
      <c r="D60" s="35"/>
      <c r="E60" s="361"/>
      <c r="F60" s="202"/>
      <c r="G60" s="198"/>
    </row>
    <row r="61" spans="1:7" ht="31.5" hidden="1">
      <c r="A61" s="31" t="s">
        <v>122</v>
      </c>
      <c r="B61" s="38">
        <v>7707026</v>
      </c>
      <c r="C61" s="38">
        <v>244</v>
      </c>
      <c r="D61" s="37"/>
      <c r="E61" s="360"/>
      <c r="F61" s="203"/>
      <c r="G61" s="200"/>
    </row>
    <row r="62" spans="1:7" hidden="1">
      <c r="A62" s="31" t="s">
        <v>108</v>
      </c>
      <c r="B62" s="38">
        <v>7707026</v>
      </c>
      <c r="C62" s="38">
        <v>244</v>
      </c>
      <c r="D62" s="37" t="s">
        <v>109</v>
      </c>
      <c r="E62" s="360"/>
      <c r="F62" s="203"/>
      <c r="G62" s="200"/>
    </row>
    <row r="63" spans="1:7" ht="47.25">
      <c r="A63" s="31" t="s">
        <v>294</v>
      </c>
      <c r="B63" s="38">
        <v>7700882110</v>
      </c>
      <c r="C63" s="38">
        <v>119</v>
      </c>
      <c r="D63" s="37"/>
      <c r="E63" s="360">
        <f>E64</f>
        <v>30190</v>
      </c>
      <c r="F63" s="203">
        <f>F64</f>
        <v>18180</v>
      </c>
      <c r="G63" s="200">
        <f>G64</f>
        <v>18200</v>
      </c>
    </row>
    <row r="64" spans="1:7">
      <c r="A64" s="31" t="s">
        <v>211</v>
      </c>
      <c r="B64" s="38">
        <v>7700882110</v>
      </c>
      <c r="C64" s="38">
        <v>119</v>
      </c>
      <c r="D64" s="37" t="s">
        <v>113</v>
      </c>
      <c r="E64" s="360">
        <v>30190</v>
      </c>
      <c r="F64" s="203">
        <v>18180</v>
      </c>
      <c r="G64" s="200">
        <v>18200</v>
      </c>
    </row>
    <row r="65" spans="1:8">
      <c r="A65" s="31" t="s">
        <v>428</v>
      </c>
      <c r="B65" s="38">
        <v>7700882190</v>
      </c>
      <c r="C65" s="38">
        <v>244</v>
      </c>
      <c r="D65" s="37"/>
      <c r="E65" s="360">
        <f>E66</f>
        <v>2000</v>
      </c>
      <c r="F65" s="203">
        <v>78200</v>
      </c>
      <c r="G65" s="200">
        <v>78200</v>
      </c>
    </row>
    <row r="66" spans="1:8">
      <c r="A66" s="31" t="s">
        <v>211</v>
      </c>
      <c r="B66" s="38">
        <v>7700882190</v>
      </c>
      <c r="C66" s="38">
        <v>244</v>
      </c>
      <c r="D66" s="37" t="s">
        <v>113</v>
      </c>
      <c r="E66" s="360">
        <v>2000</v>
      </c>
      <c r="F66" s="203">
        <v>2000</v>
      </c>
      <c r="G66" s="200">
        <v>2000</v>
      </c>
    </row>
    <row r="67" spans="1:8" ht="31.5">
      <c r="A67" s="9" t="s">
        <v>426</v>
      </c>
      <c r="B67" s="36" t="s">
        <v>427</v>
      </c>
      <c r="C67" s="36">
        <v>244</v>
      </c>
      <c r="D67" s="37"/>
      <c r="E67" s="361">
        <f>E68</f>
        <v>41010</v>
      </c>
      <c r="F67" s="203"/>
      <c r="G67" s="200"/>
    </row>
    <row r="68" spans="1:8">
      <c r="A68" s="31" t="s">
        <v>428</v>
      </c>
      <c r="B68" s="38" t="s">
        <v>427</v>
      </c>
      <c r="C68" s="38">
        <v>244</v>
      </c>
      <c r="D68" s="37" t="s">
        <v>113</v>
      </c>
      <c r="E68" s="360">
        <v>41010</v>
      </c>
      <c r="F68" s="203"/>
      <c r="G68" s="200"/>
    </row>
    <row r="69" spans="1:8" ht="31.5">
      <c r="A69" s="34" t="s">
        <v>134</v>
      </c>
      <c r="B69" s="36">
        <v>7703200000</v>
      </c>
      <c r="C69" s="36"/>
      <c r="D69" s="35"/>
      <c r="E69" s="361">
        <f t="shared" ref="E69:G70" si="0">E70</f>
        <v>20000</v>
      </c>
      <c r="F69" s="202">
        <f t="shared" si="0"/>
        <v>20000</v>
      </c>
      <c r="G69" s="198">
        <f t="shared" si="0"/>
        <v>20000</v>
      </c>
    </row>
    <row r="70" spans="1:8">
      <c r="A70" s="31" t="s">
        <v>428</v>
      </c>
      <c r="B70" s="38">
        <v>7703280190</v>
      </c>
      <c r="C70" s="38">
        <v>244</v>
      </c>
      <c r="D70" s="37"/>
      <c r="E70" s="360">
        <f t="shared" si="0"/>
        <v>20000</v>
      </c>
      <c r="F70" s="203">
        <f t="shared" si="0"/>
        <v>20000</v>
      </c>
      <c r="G70" s="200">
        <f t="shared" si="0"/>
        <v>20000</v>
      </c>
    </row>
    <row r="71" spans="1:8" ht="31.5">
      <c r="A71" s="31" t="s">
        <v>98</v>
      </c>
      <c r="B71" s="38">
        <v>7703280190</v>
      </c>
      <c r="C71" s="38">
        <v>244</v>
      </c>
      <c r="D71" s="37" t="s">
        <v>101</v>
      </c>
      <c r="E71" s="360">
        <v>20000</v>
      </c>
      <c r="F71" s="203">
        <v>20000</v>
      </c>
      <c r="G71" s="200">
        <v>20000</v>
      </c>
    </row>
    <row r="72" spans="1:8" ht="56.45" customHeight="1">
      <c r="A72" s="179" t="s">
        <v>296</v>
      </c>
      <c r="B72" s="36"/>
      <c r="C72" s="36"/>
      <c r="D72" s="35"/>
      <c r="E72" s="361">
        <f>E73+E75</f>
        <v>10000</v>
      </c>
      <c r="F72" s="202">
        <f>F73+F75</f>
        <v>10000</v>
      </c>
      <c r="G72" s="198">
        <f>G73+G75</f>
        <v>10000</v>
      </c>
    </row>
    <row r="73" spans="1:8" customFormat="1" ht="45" customHeight="1">
      <c r="A73" s="9" t="s">
        <v>273</v>
      </c>
      <c r="B73" s="36">
        <v>4100000000</v>
      </c>
      <c r="C73" s="36">
        <v>244</v>
      </c>
      <c r="D73" s="35" t="s">
        <v>99</v>
      </c>
      <c r="E73" s="361">
        <f>E74</f>
        <v>4000</v>
      </c>
      <c r="F73" s="202">
        <v>4000</v>
      </c>
      <c r="G73" s="198">
        <v>4000</v>
      </c>
      <c r="H73" s="164"/>
    </row>
    <row r="74" spans="1:8" customFormat="1" ht="84.6" customHeight="1">
      <c r="A74" s="49" t="s">
        <v>295</v>
      </c>
      <c r="B74" s="36">
        <v>4100189999</v>
      </c>
      <c r="C74" s="36">
        <v>244</v>
      </c>
      <c r="D74" s="35" t="s">
        <v>99</v>
      </c>
      <c r="E74" s="360">
        <v>4000</v>
      </c>
      <c r="F74" s="202">
        <v>4000</v>
      </c>
      <c r="G74" s="198">
        <v>4000</v>
      </c>
      <c r="H74" s="164"/>
    </row>
    <row r="75" spans="1:8">
      <c r="A75" s="31" t="s">
        <v>428</v>
      </c>
      <c r="B75" s="38">
        <v>7700487010</v>
      </c>
      <c r="C75" s="38">
        <v>244</v>
      </c>
      <c r="D75" s="37"/>
      <c r="E75" s="361">
        <f>E76</f>
        <v>6000</v>
      </c>
      <c r="F75" s="203">
        <f>F76</f>
        <v>6000</v>
      </c>
      <c r="G75" s="200">
        <f>G76</f>
        <v>6000</v>
      </c>
    </row>
    <row r="76" spans="1:8" ht="39" customHeight="1">
      <c r="A76" s="31" t="s">
        <v>98</v>
      </c>
      <c r="B76" s="38">
        <v>7700487010</v>
      </c>
      <c r="C76" s="38">
        <v>244</v>
      </c>
      <c r="D76" s="37" t="s">
        <v>99</v>
      </c>
      <c r="E76" s="360">
        <v>6000</v>
      </c>
      <c r="F76" s="203">
        <v>6000</v>
      </c>
      <c r="G76" s="200">
        <v>6000</v>
      </c>
    </row>
    <row r="77" spans="1:8" ht="39" customHeight="1">
      <c r="A77" s="9" t="s">
        <v>426</v>
      </c>
      <c r="B77" s="36" t="s">
        <v>427</v>
      </c>
      <c r="C77" s="36">
        <v>244</v>
      </c>
      <c r="D77" s="37"/>
      <c r="E77" s="361">
        <f>E78</f>
        <v>30000</v>
      </c>
      <c r="F77" s="203"/>
      <c r="G77" s="200"/>
    </row>
    <row r="78" spans="1:8" ht="39" customHeight="1">
      <c r="A78" s="31" t="s">
        <v>122</v>
      </c>
      <c r="B78" s="38" t="s">
        <v>427</v>
      </c>
      <c r="C78" s="38">
        <v>244</v>
      </c>
      <c r="D78" s="37" t="s">
        <v>99</v>
      </c>
      <c r="E78" s="360">
        <v>30000</v>
      </c>
      <c r="F78" s="203"/>
      <c r="G78" s="200"/>
    </row>
    <row r="79" spans="1:8" ht="31.5">
      <c r="A79" s="34" t="s">
        <v>135</v>
      </c>
      <c r="B79" s="36">
        <v>7700000000</v>
      </c>
      <c r="C79" s="36"/>
      <c r="D79" s="35"/>
      <c r="E79" s="361">
        <f t="shared" ref="E79:G79" si="1">E80</f>
        <v>9000</v>
      </c>
      <c r="F79" s="202">
        <f t="shared" si="1"/>
        <v>9000</v>
      </c>
      <c r="G79" s="198">
        <f t="shared" si="1"/>
        <v>9000</v>
      </c>
    </row>
    <row r="80" spans="1:8">
      <c r="A80" s="31" t="s">
        <v>428</v>
      </c>
      <c r="B80" s="38">
        <v>7700189999</v>
      </c>
      <c r="C80" s="38">
        <v>244</v>
      </c>
      <c r="D80" s="37"/>
      <c r="E80" s="360">
        <f>E81</f>
        <v>9000</v>
      </c>
      <c r="F80" s="203">
        <f>F81</f>
        <v>9000</v>
      </c>
      <c r="G80" s="200">
        <f>G81</f>
        <v>9000</v>
      </c>
    </row>
    <row r="81" spans="1:7">
      <c r="A81" s="31" t="s">
        <v>115</v>
      </c>
      <c r="B81" s="38">
        <v>7700189999</v>
      </c>
      <c r="C81" s="38">
        <v>244</v>
      </c>
      <c r="D81" s="37" t="s">
        <v>116</v>
      </c>
      <c r="E81" s="360">
        <v>9000</v>
      </c>
      <c r="F81" s="203">
        <v>9000</v>
      </c>
      <c r="G81" s="200">
        <v>9000</v>
      </c>
    </row>
    <row r="82" spans="1:7" ht="47.45" customHeight="1">
      <c r="A82" s="31" t="s">
        <v>428</v>
      </c>
      <c r="B82" s="30">
        <v>4600189999</v>
      </c>
      <c r="C82" s="36">
        <v>244</v>
      </c>
      <c r="D82" s="35"/>
      <c r="E82" s="361">
        <f>E83</f>
        <v>296000</v>
      </c>
      <c r="F82" s="202"/>
      <c r="G82" s="198"/>
    </row>
    <row r="83" spans="1:7" ht="33" customHeight="1">
      <c r="A83" s="31" t="s">
        <v>418</v>
      </c>
      <c r="B83" s="33">
        <v>4600189999</v>
      </c>
      <c r="C83" s="36">
        <v>244</v>
      </c>
      <c r="D83" s="37" t="s">
        <v>420</v>
      </c>
      <c r="E83" s="360">
        <v>296000</v>
      </c>
      <c r="F83" s="202"/>
      <c r="G83" s="198"/>
    </row>
    <row r="84" spans="1:7" ht="70.150000000000006" customHeight="1">
      <c r="A84" s="34" t="s">
        <v>279</v>
      </c>
      <c r="B84" s="36">
        <v>4200100000</v>
      </c>
      <c r="C84" s="36">
        <v>244</v>
      </c>
      <c r="D84" s="35" t="s">
        <v>105</v>
      </c>
      <c r="E84" s="361">
        <f>E85+E86+E87</f>
        <v>388551.01</v>
      </c>
      <c r="F84" s="202">
        <f t="shared" ref="F84:G84" si="2">F85</f>
        <v>350000</v>
      </c>
      <c r="G84" s="198">
        <f t="shared" si="2"/>
        <v>350000</v>
      </c>
    </row>
    <row r="85" spans="1:7" ht="79.5" customHeight="1">
      <c r="A85" s="402" t="s">
        <v>295</v>
      </c>
      <c r="B85" s="38">
        <v>4200589999</v>
      </c>
      <c r="C85" s="38">
        <v>244</v>
      </c>
      <c r="D85" s="37" t="s">
        <v>105</v>
      </c>
      <c r="E85" s="360">
        <v>15000</v>
      </c>
      <c r="F85" s="203">
        <v>350000</v>
      </c>
      <c r="G85" s="200">
        <v>350000</v>
      </c>
    </row>
    <row r="86" spans="1:7" ht="81.75" customHeight="1">
      <c r="A86" s="402" t="s">
        <v>295</v>
      </c>
      <c r="B86" s="38">
        <v>4300189999</v>
      </c>
      <c r="C86" s="38">
        <v>244</v>
      </c>
      <c r="D86" s="37" t="s">
        <v>105</v>
      </c>
      <c r="E86" s="360">
        <v>368416.94</v>
      </c>
      <c r="F86" s="203"/>
      <c r="G86" s="200"/>
    </row>
    <row r="87" spans="1:7" ht="83.25" customHeight="1">
      <c r="A87" s="402" t="s">
        <v>295</v>
      </c>
      <c r="B87" s="38">
        <v>4400989999</v>
      </c>
      <c r="C87" s="38">
        <v>244</v>
      </c>
      <c r="D87" s="37" t="s">
        <v>105</v>
      </c>
      <c r="E87" s="360">
        <v>5134.07</v>
      </c>
      <c r="F87" s="203"/>
      <c r="G87" s="200"/>
    </row>
    <row r="88" spans="1:7" ht="36.75" customHeight="1">
      <c r="A88" s="9" t="s">
        <v>426</v>
      </c>
      <c r="B88" s="36" t="s">
        <v>427</v>
      </c>
      <c r="C88" s="36">
        <v>244</v>
      </c>
      <c r="D88" s="37"/>
      <c r="E88" s="361">
        <f>E89</f>
        <v>30000.2</v>
      </c>
      <c r="F88" s="203"/>
      <c r="G88" s="200"/>
    </row>
    <row r="89" spans="1:7" ht="37.5" customHeight="1">
      <c r="A89" s="31" t="s">
        <v>428</v>
      </c>
      <c r="B89" s="38" t="s">
        <v>427</v>
      </c>
      <c r="C89" s="38">
        <v>244</v>
      </c>
      <c r="D89" s="37" t="s">
        <v>105</v>
      </c>
      <c r="E89" s="360">
        <v>30000.2</v>
      </c>
      <c r="F89" s="203"/>
      <c r="G89" s="200"/>
    </row>
    <row r="90" spans="1:7" s="178" customFormat="1">
      <c r="A90" s="31" t="s">
        <v>428</v>
      </c>
      <c r="B90" s="36">
        <v>7702500000</v>
      </c>
      <c r="C90" s="36">
        <v>244</v>
      </c>
      <c r="D90" s="35"/>
      <c r="E90" s="361">
        <f>E93</f>
        <v>9000</v>
      </c>
      <c r="F90" s="202">
        <v>10000</v>
      </c>
      <c r="G90" s="198">
        <f>G93</f>
        <v>9000</v>
      </c>
    </row>
    <row r="91" spans="1:7" s="178" customFormat="1">
      <c r="A91" s="34" t="s">
        <v>361</v>
      </c>
      <c r="B91" s="36">
        <v>4500000000</v>
      </c>
      <c r="C91" s="36"/>
      <c r="D91" s="35"/>
      <c r="E91" s="361">
        <f>E92</f>
        <v>1000</v>
      </c>
      <c r="F91" s="202">
        <f>F92</f>
        <v>1000</v>
      </c>
      <c r="G91" s="198">
        <f>G92</f>
        <v>1000</v>
      </c>
    </row>
    <row r="92" spans="1:7" s="178" customFormat="1">
      <c r="A92" s="34" t="s">
        <v>301</v>
      </c>
      <c r="B92" s="36">
        <v>4500100000</v>
      </c>
      <c r="C92" s="36">
        <v>244</v>
      </c>
      <c r="D92" s="35" t="s">
        <v>360</v>
      </c>
      <c r="E92" s="361">
        <v>1000</v>
      </c>
      <c r="F92" s="202">
        <v>1000</v>
      </c>
      <c r="G92" s="198">
        <v>1000</v>
      </c>
    </row>
    <row r="93" spans="1:7">
      <c r="A93" s="31" t="s">
        <v>115</v>
      </c>
      <c r="B93" s="38">
        <v>7702589999</v>
      </c>
      <c r="C93" s="38">
        <v>244</v>
      </c>
      <c r="D93" s="37" t="s">
        <v>116</v>
      </c>
      <c r="E93" s="360">
        <v>9000</v>
      </c>
      <c r="F93" s="203">
        <v>10000</v>
      </c>
      <c r="G93" s="200">
        <v>9000</v>
      </c>
    </row>
    <row r="94" spans="1:7" ht="31.5">
      <c r="A94" s="113" t="s">
        <v>228</v>
      </c>
      <c r="B94" s="36">
        <v>7703500000</v>
      </c>
      <c r="C94" s="36"/>
      <c r="D94" s="35"/>
      <c r="E94" s="361">
        <f>E95</f>
        <v>1000</v>
      </c>
      <c r="F94" s="202">
        <f>F95</f>
        <v>1000</v>
      </c>
      <c r="G94" s="198">
        <f>G95</f>
        <v>1000</v>
      </c>
    </row>
    <row r="95" spans="1:7">
      <c r="A95" s="31" t="s">
        <v>428</v>
      </c>
      <c r="B95" s="38">
        <v>7703589999</v>
      </c>
      <c r="C95" s="38">
        <v>244</v>
      </c>
      <c r="D95" s="37"/>
      <c r="E95" s="360">
        <v>1000</v>
      </c>
      <c r="F95" s="203">
        <v>1000</v>
      </c>
      <c r="G95" s="200">
        <v>1000</v>
      </c>
    </row>
    <row r="96" spans="1:7">
      <c r="A96" s="31" t="s">
        <v>115</v>
      </c>
      <c r="B96" s="38">
        <v>7703589999</v>
      </c>
      <c r="C96" s="38">
        <v>244</v>
      </c>
      <c r="D96" s="37" t="s">
        <v>116</v>
      </c>
      <c r="E96" s="360">
        <v>1000</v>
      </c>
      <c r="F96" s="203">
        <v>1000</v>
      </c>
      <c r="G96" s="200">
        <v>1000</v>
      </c>
    </row>
    <row r="97" spans="1:7" ht="31.5">
      <c r="A97" s="113" t="s">
        <v>229</v>
      </c>
      <c r="B97" s="36">
        <v>7704500000</v>
      </c>
      <c r="C97" s="36"/>
      <c r="D97" s="35"/>
      <c r="E97" s="361">
        <f>E98</f>
        <v>1000</v>
      </c>
      <c r="F97" s="202">
        <f>F98</f>
        <v>1000</v>
      </c>
      <c r="G97" s="198">
        <f>G98</f>
        <v>1000</v>
      </c>
    </row>
    <row r="98" spans="1:7">
      <c r="A98" s="31" t="s">
        <v>428</v>
      </c>
      <c r="B98" s="38">
        <v>7704589999</v>
      </c>
      <c r="C98" s="38">
        <v>244</v>
      </c>
      <c r="D98" s="37"/>
      <c r="E98" s="360">
        <v>1000</v>
      </c>
      <c r="F98" s="203">
        <v>1000</v>
      </c>
      <c r="G98" s="200">
        <v>1000</v>
      </c>
    </row>
    <row r="99" spans="1:7">
      <c r="A99" s="31" t="s">
        <v>115</v>
      </c>
      <c r="B99" s="38">
        <v>7704589999</v>
      </c>
      <c r="C99" s="38">
        <v>244</v>
      </c>
      <c r="D99" s="37" t="s">
        <v>116</v>
      </c>
      <c r="E99" s="360">
        <v>1000</v>
      </c>
      <c r="F99" s="203">
        <v>1000</v>
      </c>
      <c r="G99" s="200">
        <v>1000</v>
      </c>
    </row>
    <row r="100" spans="1:7" ht="31.5">
      <c r="A100" s="34" t="s">
        <v>137</v>
      </c>
      <c r="B100" s="36">
        <v>7705500000</v>
      </c>
      <c r="C100" s="36"/>
      <c r="D100" s="35"/>
      <c r="E100" s="361">
        <f>E101</f>
        <v>45400</v>
      </c>
      <c r="F100" s="202">
        <f>F101</f>
        <v>46400</v>
      </c>
      <c r="G100" s="198">
        <f>G101</f>
        <v>45400</v>
      </c>
    </row>
    <row r="101" spans="1:7">
      <c r="A101" s="31" t="s">
        <v>428</v>
      </c>
      <c r="B101" s="38">
        <v>7705589999</v>
      </c>
      <c r="C101" s="38">
        <v>244</v>
      </c>
      <c r="D101" s="37"/>
      <c r="E101" s="360">
        <f>E102</f>
        <v>45400</v>
      </c>
      <c r="F101" s="203">
        <v>46400</v>
      </c>
      <c r="G101" s="200">
        <f>G102</f>
        <v>45400</v>
      </c>
    </row>
    <row r="102" spans="1:7">
      <c r="A102" s="31" t="s">
        <v>115</v>
      </c>
      <c r="B102" s="38">
        <v>7705589999</v>
      </c>
      <c r="C102" s="38">
        <v>244</v>
      </c>
      <c r="D102" s="37" t="s">
        <v>116</v>
      </c>
      <c r="E102" s="360">
        <v>45400</v>
      </c>
      <c r="F102" s="203">
        <v>46400</v>
      </c>
      <c r="G102" s="200">
        <v>45400</v>
      </c>
    </row>
    <row r="103" spans="1:7" s="120" customFormat="1">
      <c r="A103" s="116" t="s">
        <v>232</v>
      </c>
      <c r="B103" s="117">
        <v>7702200000</v>
      </c>
      <c r="C103" s="117"/>
      <c r="D103" s="118"/>
      <c r="E103" s="362">
        <f>E104</f>
        <v>45000</v>
      </c>
      <c r="F103" s="205">
        <f>F104</f>
        <v>45000</v>
      </c>
      <c r="G103" s="206">
        <f>G104</f>
        <v>45000</v>
      </c>
    </row>
    <row r="104" spans="1:7" ht="34.5" customHeight="1">
      <c r="A104" s="121" t="s">
        <v>231</v>
      </c>
      <c r="B104" s="122">
        <v>7702288060</v>
      </c>
      <c r="C104" s="122">
        <v>321</v>
      </c>
      <c r="D104" s="123"/>
      <c r="E104" s="363">
        <v>45000</v>
      </c>
      <c r="F104" s="207">
        <v>45000</v>
      </c>
      <c r="G104" s="208">
        <v>45000</v>
      </c>
    </row>
    <row r="105" spans="1:7">
      <c r="A105" s="121" t="s">
        <v>227</v>
      </c>
      <c r="B105" s="122">
        <v>7702288060</v>
      </c>
      <c r="C105" s="122">
        <v>321</v>
      </c>
      <c r="D105" s="123" t="s">
        <v>230</v>
      </c>
      <c r="E105" s="363">
        <v>45000</v>
      </c>
      <c r="F105" s="207">
        <v>45000</v>
      </c>
      <c r="G105" s="208">
        <v>45000</v>
      </c>
    </row>
    <row r="106" spans="1:7" ht="60">
      <c r="A106" s="147" t="s">
        <v>243</v>
      </c>
      <c r="B106" s="36" t="s">
        <v>272</v>
      </c>
      <c r="C106" s="36"/>
      <c r="D106" s="35"/>
      <c r="E106" s="361">
        <f>E107</f>
        <v>700</v>
      </c>
      <c r="F106" s="202">
        <f>F107</f>
        <v>600</v>
      </c>
      <c r="G106" s="198">
        <f>G107</f>
        <v>600</v>
      </c>
    </row>
    <row r="107" spans="1:7">
      <c r="A107" s="31" t="s">
        <v>428</v>
      </c>
      <c r="B107" s="38" t="s">
        <v>272</v>
      </c>
      <c r="C107" s="38">
        <v>244</v>
      </c>
      <c r="D107" s="37"/>
      <c r="E107" s="360">
        <f>E108</f>
        <v>700</v>
      </c>
      <c r="F107" s="203">
        <v>600</v>
      </c>
      <c r="G107" s="200">
        <v>600</v>
      </c>
    </row>
    <row r="108" spans="1:7">
      <c r="A108" s="31" t="s">
        <v>234</v>
      </c>
      <c r="B108" s="38" t="s">
        <v>272</v>
      </c>
      <c r="C108" s="38">
        <v>244</v>
      </c>
      <c r="D108" s="37" t="s">
        <v>241</v>
      </c>
      <c r="E108" s="360">
        <v>700</v>
      </c>
      <c r="F108" s="203">
        <v>600</v>
      </c>
      <c r="G108" s="200">
        <v>600</v>
      </c>
    </row>
    <row r="109" spans="1:7">
      <c r="A109" s="34" t="s">
        <v>114</v>
      </c>
      <c r="B109" s="36"/>
      <c r="C109" s="36"/>
      <c r="D109" s="35"/>
      <c r="E109" s="361">
        <f>E10+E17+E23+E29+E42+E44+E52+E69+E72+E79+E82+E84+E90+E91+E103+E100+E106+E94+E97+E88+E77+E67</f>
        <v>3942622.6900000004</v>
      </c>
      <c r="F109" s="202" t="e">
        <f>F10+F17+F23+F29+F44+F52+F69+F72+F79+#REF!+F94+F97+F100+F103+F106+F43+F42+F90+F91</f>
        <v>#REF!</v>
      </c>
      <c r="G109" s="202" t="e">
        <f>G10+G17+G23+G29+G44+G52+G69+G72+G79+#REF!+G94+G97+G100+G103+G106+G43+G42+G90+G91</f>
        <v>#REF!</v>
      </c>
    </row>
    <row r="110" spans="1:7">
      <c r="G110" s="140"/>
    </row>
    <row r="111" spans="1:7">
      <c r="A111" s="388"/>
      <c r="B111" s="388"/>
      <c r="C111" s="388"/>
      <c r="G111" s="140"/>
    </row>
    <row r="112" spans="1:7">
      <c r="A112" s="388"/>
      <c r="B112" s="388"/>
      <c r="C112" s="388"/>
      <c r="G112" s="140"/>
    </row>
    <row r="113" spans="1:7" ht="18.75">
      <c r="A113" s="1" t="s">
        <v>219</v>
      </c>
      <c r="D113" s="296" t="s">
        <v>220</v>
      </c>
      <c r="G113" s="1" t="s">
        <v>224</v>
      </c>
    </row>
  </sheetData>
  <mergeCells count="3">
    <mergeCell ref="A6:G6"/>
    <mergeCell ref="A7:G7"/>
    <mergeCell ref="A4:E4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6" customWidth="1"/>
    <col min="2" max="2" width="14.7109375" style="106" customWidth="1"/>
    <col min="3" max="3" width="12.85546875" style="10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7" bestFit="1" customWidth="1"/>
    <col min="8" max="9" width="15.42578125" style="107" bestFit="1" customWidth="1"/>
    <col min="10" max="16384" width="9.140625" style="107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221</v>
      </c>
    </row>
    <row r="4" spans="1:9">
      <c r="D4" s="18" t="s">
        <v>240</v>
      </c>
    </row>
    <row r="6" spans="1:9" ht="15.75" customHeight="1">
      <c r="A6" s="439" t="s">
        <v>117</v>
      </c>
      <c r="B6" s="439"/>
      <c r="C6" s="439"/>
      <c r="D6" s="439"/>
      <c r="E6" s="439"/>
      <c r="F6" s="439"/>
    </row>
    <row r="7" spans="1:9" ht="32.25" customHeight="1">
      <c r="A7" s="439" t="s">
        <v>164</v>
      </c>
      <c r="B7" s="439"/>
      <c r="C7" s="439"/>
      <c r="D7" s="439"/>
      <c r="E7" s="439"/>
      <c r="F7" s="439"/>
    </row>
    <row r="8" spans="1:9" ht="15.75" customHeight="1">
      <c r="A8" s="439" t="s">
        <v>270</v>
      </c>
      <c r="B8" s="439"/>
      <c r="C8" s="439"/>
      <c r="D8" s="439"/>
      <c r="E8" s="439"/>
      <c r="F8" s="439"/>
    </row>
    <row r="9" spans="1:9">
      <c r="A9" s="108"/>
    </row>
    <row r="10" spans="1:9">
      <c r="A10" s="109" t="s">
        <v>83</v>
      </c>
      <c r="B10" s="109" t="s">
        <v>83</v>
      </c>
      <c r="C10" s="109" t="s">
        <v>83</v>
      </c>
      <c r="D10" s="110" t="s">
        <v>83</v>
      </c>
      <c r="E10" s="109"/>
      <c r="F10" s="109" t="s">
        <v>151</v>
      </c>
    </row>
    <row r="11" spans="1:9">
      <c r="A11" s="441" t="s">
        <v>84</v>
      </c>
      <c r="B11" s="441" t="s">
        <v>118</v>
      </c>
      <c r="C11" s="441" t="s">
        <v>119</v>
      </c>
      <c r="D11" s="442" t="s">
        <v>85</v>
      </c>
      <c r="E11" s="441" t="s">
        <v>3</v>
      </c>
      <c r="F11" s="441"/>
    </row>
    <row r="12" spans="1:9">
      <c r="A12" s="441"/>
      <c r="B12" s="441"/>
      <c r="C12" s="441"/>
      <c r="D12" s="442"/>
      <c r="E12" s="163" t="s">
        <v>218</v>
      </c>
      <c r="F12" s="163" t="s">
        <v>245</v>
      </c>
    </row>
    <row r="13" spans="1:9" ht="63">
      <c r="A13" s="28" t="s">
        <v>152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121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154</v>
      </c>
      <c r="B15" s="44">
        <v>6035118</v>
      </c>
      <c r="C15" s="44">
        <v>121</v>
      </c>
      <c r="D15" s="129" t="s">
        <v>153</v>
      </c>
      <c r="E15" s="130">
        <v>37000</v>
      </c>
      <c r="F15" s="130">
        <v>37000</v>
      </c>
      <c r="G15" s="114"/>
      <c r="H15" s="128"/>
      <c r="I15" s="128"/>
    </row>
    <row r="16" spans="1:9" ht="47.25">
      <c r="A16" s="45" t="s">
        <v>122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154</v>
      </c>
      <c r="B17" s="44">
        <v>6035118</v>
      </c>
      <c r="C17" s="44">
        <v>244</v>
      </c>
      <c r="D17" s="129" t="s">
        <v>153</v>
      </c>
      <c r="E17" s="27">
        <v>2700</v>
      </c>
      <c r="F17" s="27">
        <v>2800</v>
      </c>
      <c r="G17" s="114"/>
      <c r="H17" s="128"/>
      <c r="I17" s="128"/>
    </row>
    <row r="18" spans="1:9" ht="31.5">
      <c r="A18" s="71" t="s">
        <v>132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133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94</v>
      </c>
      <c r="B20" s="46">
        <v>7707001</v>
      </c>
      <c r="C20" s="46">
        <v>870</v>
      </c>
      <c r="D20" s="134" t="s">
        <v>95</v>
      </c>
      <c r="E20" s="130">
        <v>3000</v>
      </c>
      <c r="F20" s="130">
        <v>3000</v>
      </c>
      <c r="G20" s="114"/>
      <c r="H20" s="128"/>
      <c r="I20" s="128"/>
    </row>
    <row r="21" spans="1:9">
      <c r="A21" s="71" t="s">
        <v>123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121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7.25">
      <c r="A23" s="45" t="s">
        <v>124</v>
      </c>
      <c r="B23" s="46">
        <v>7707003</v>
      </c>
      <c r="C23" s="46">
        <v>121</v>
      </c>
      <c r="D23" s="134" t="s">
        <v>89</v>
      </c>
      <c r="E23" s="130">
        <v>260000</v>
      </c>
      <c r="F23" s="130">
        <v>260000</v>
      </c>
      <c r="G23" s="114"/>
      <c r="H23" s="128"/>
      <c r="I23" s="128"/>
    </row>
    <row r="24" spans="1:9" ht="63">
      <c r="A24" s="45" t="s">
        <v>90</v>
      </c>
      <c r="B24" s="46">
        <v>7707003</v>
      </c>
      <c r="C24" s="46">
        <v>122</v>
      </c>
      <c r="D24" s="134" t="s">
        <v>89</v>
      </c>
      <c r="E24" s="130">
        <v>2000</v>
      </c>
      <c r="F24" s="130">
        <v>3000</v>
      </c>
      <c r="G24" s="114"/>
      <c r="H24" s="128"/>
      <c r="I24" s="128"/>
    </row>
    <row r="25" spans="1:9">
      <c r="A25" s="71" t="s">
        <v>125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121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3">
      <c r="A27" s="45" t="s">
        <v>90</v>
      </c>
      <c r="B27" s="46">
        <v>7707004</v>
      </c>
      <c r="C27" s="46">
        <v>121</v>
      </c>
      <c r="D27" s="134" t="s">
        <v>91</v>
      </c>
      <c r="E27" s="130">
        <v>1380000</v>
      </c>
      <c r="F27" s="130">
        <v>1380000</v>
      </c>
    </row>
    <row r="28" spans="1:9">
      <c r="A28" s="43" t="s">
        <v>100</v>
      </c>
      <c r="B28" s="46">
        <v>7707004</v>
      </c>
      <c r="C28" s="46">
        <v>121</v>
      </c>
      <c r="D28" s="134" t="s">
        <v>101</v>
      </c>
      <c r="E28" s="130"/>
      <c r="F28" s="130"/>
    </row>
    <row r="29" spans="1:9" ht="35.25" customHeight="1">
      <c r="A29" s="45" t="s">
        <v>126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4" t="s">
        <v>91</v>
      </c>
      <c r="E30" s="130">
        <v>2000</v>
      </c>
      <c r="F30" s="130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4" t="s">
        <v>91</v>
      </c>
      <c r="E32" s="130">
        <v>67800</v>
      </c>
      <c r="F32" s="130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4" t="s">
        <v>91</v>
      </c>
      <c r="E34" s="130">
        <v>137300</v>
      </c>
      <c r="F34" s="130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4" t="s">
        <v>99</v>
      </c>
      <c r="E35" s="130">
        <v>10000</v>
      </c>
      <c r="F35" s="130">
        <v>10000</v>
      </c>
    </row>
    <row r="36" spans="1:6">
      <c r="A36" s="45" t="s">
        <v>129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4" t="s">
        <v>91</v>
      </c>
      <c r="E37" s="130">
        <v>2000</v>
      </c>
      <c r="F37" s="130">
        <v>2000</v>
      </c>
    </row>
    <row r="38" spans="1:6" ht="31.5">
      <c r="A38" s="71" t="s">
        <v>128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4" t="s">
        <v>93</v>
      </c>
      <c r="E40" s="130">
        <v>9000</v>
      </c>
      <c r="F40" s="130">
        <v>9000</v>
      </c>
    </row>
    <row r="41" spans="1:6" ht="47.25">
      <c r="A41" s="34" t="s">
        <v>212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4" t="s">
        <v>113</v>
      </c>
      <c r="E43" s="130">
        <v>195000</v>
      </c>
      <c r="F43" s="130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8">
        <v>1000</v>
      </c>
    </row>
    <row r="45" spans="1:6">
      <c r="A45" s="45" t="s">
        <v>112</v>
      </c>
      <c r="B45" s="38">
        <v>7707801</v>
      </c>
      <c r="C45" s="46">
        <v>242</v>
      </c>
      <c r="D45" s="134" t="s">
        <v>113</v>
      </c>
      <c r="E45" s="130"/>
      <c r="F45" s="130"/>
    </row>
    <row r="46" spans="1:6" ht="47.25">
      <c r="A46" s="45" t="s">
        <v>122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4" t="s">
        <v>113</v>
      </c>
      <c r="E47" s="130">
        <v>12000</v>
      </c>
      <c r="F47" s="130">
        <v>12000</v>
      </c>
    </row>
    <row r="48" spans="1:6">
      <c r="A48" s="45" t="s">
        <v>129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4" t="s">
        <v>113</v>
      </c>
      <c r="E49" s="130"/>
      <c r="F49" s="130"/>
    </row>
    <row r="50" spans="1:6" ht="47.25">
      <c r="A50" s="34" t="s">
        <v>210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211</v>
      </c>
      <c r="B52" s="36">
        <v>7707802</v>
      </c>
      <c r="C52" s="46">
        <v>111</v>
      </c>
      <c r="D52" s="134" t="s">
        <v>113</v>
      </c>
      <c r="E52" s="130">
        <v>130000</v>
      </c>
      <c r="F52" s="130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211</v>
      </c>
      <c r="B54" s="36">
        <v>7707802</v>
      </c>
      <c r="C54" s="46">
        <v>244</v>
      </c>
      <c r="D54" s="134" t="s">
        <v>113</v>
      </c>
      <c r="E54" s="130">
        <v>2000</v>
      </c>
      <c r="F54" s="130">
        <v>2000</v>
      </c>
    </row>
    <row r="55" spans="1:6" ht="47.25">
      <c r="A55" s="71" t="s">
        <v>134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4" t="s">
        <v>101</v>
      </c>
      <c r="E57" s="130">
        <v>21000</v>
      </c>
      <c r="F57" s="130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4" t="s">
        <v>116</v>
      </c>
      <c r="E63" s="130">
        <v>5000</v>
      </c>
      <c r="F63" s="130">
        <v>5000</v>
      </c>
    </row>
    <row r="64" spans="1:6" ht="31.5">
      <c r="A64" s="135" t="s">
        <v>140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4" t="s">
        <v>105</v>
      </c>
      <c r="E66" s="130">
        <v>150800</v>
      </c>
      <c r="F66" s="130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3" t="s">
        <v>228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3" t="s">
        <v>229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20" customFormat="1" ht="31.5">
      <c r="A78" s="116" t="s">
        <v>232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231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227</v>
      </c>
      <c r="B80" s="122">
        <v>7708022</v>
      </c>
      <c r="C80" s="122">
        <v>321</v>
      </c>
      <c r="D80" s="123" t="s">
        <v>230</v>
      </c>
      <c r="E80" s="124">
        <v>30000</v>
      </c>
      <c r="F80" s="124">
        <v>30000</v>
      </c>
    </row>
    <row r="81" spans="1:6" ht="31.5">
      <c r="A81" s="34" t="s">
        <v>235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238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239</v>
      </c>
      <c r="B83" s="38">
        <v>7709006</v>
      </c>
      <c r="C83" s="38">
        <v>880</v>
      </c>
      <c r="D83" s="37" t="s">
        <v>236</v>
      </c>
      <c r="E83" s="40">
        <v>95000</v>
      </c>
      <c r="F83" s="40">
        <v>0</v>
      </c>
    </row>
    <row r="84" spans="1:6" ht="72">
      <c r="A84" s="147" t="s">
        <v>243</v>
      </c>
      <c r="B84" s="36" t="s">
        <v>242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242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234</v>
      </c>
      <c r="B86" s="38" t="s">
        <v>242</v>
      </c>
      <c r="C86" s="38">
        <v>244</v>
      </c>
      <c r="D86" s="37" t="s">
        <v>241</v>
      </c>
      <c r="E86" s="40">
        <v>700</v>
      </c>
      <c r="F86" s="40">
        <v>700</v>
      </c>
    </row>
    <row r="87" spans="1:6">
      <c r="A87" s="71" t="s">
        <v>114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.75">
      <c r="A89" s="1" t="s">
        <v>219</v>
      </c>
      <c r="E89" s="1"/>
      <c r="F89" s="2" t="s">
        <v>224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zoomScale="60" zoomScaleNormal="60" workbookViewId="0">
      <selection activeCell="G34" sqref="G34"/>
    </sheetView>
  </sheetViews>
  <sheetFormatPr defaultColWidth="9.140625" defaultRowHeight="15.75"/>
  <cols>
    <col min="1" max="1" width="62.5703125" style="105" customWidth="1"/>
    <col min="2" max="2" width="19.28515625" style="105" customWidth="1"/>
    <col min="3" max="3" width="20.42578125" style="105" customWidth="1"/>
    <col min="4" max="4" width="14.42578125" style="19" customWidth="1"/>
    <col min="5" max="5" width="0.140625" style="19" customWidth="1"/>
    <col min="6" max="6" width="25.7109375" style="19" customWidth="1"/>
    <col min="7" max="7" width="23.42578125" style="15" customWidth="1"/>
    <col min="8" max="8" width="9.140625" style="107"/>
    <col min="9" max="9" width="14.28515625" style="107" bestFit="1" customWidth="1"/>
    <col min="10" max="16384" width="9.140625" style="107"/>
  </cols>
  <sheetData>
    <row r="1" spans="1:9" ht="18.75">
      <c r="A1" s="290"/>
      <c r="B1" s="290"/>
      <c r="C1" s="290"/>
      <c r="D1" s="291" t="s">
        <v>387</v>
      </c>
      <c r="E1" s="291"/>
      <c r="F1" s="291"/>
      <c r="G1" s="292"/>
    </row>
    <row r="2" spans="1:9" ht="18.75">
      <c r="A2" s="290"/>
      <c r="B2" s="290"/>
      <c r="C2" s="290"/>
      <c r="D2" s="291" t="s">
        <v>388</v>
      </c>
      <c r="E2" s="291"/>
      <c r="F2" s="291"/>
      <c r="G2" s="292"/>
    </row>
    <row r="3" spans="1:9" ht="18.75">
      <c r="A3" s="290" t="s">
        <v>397</v>
      </c>
      <c r="B3" s="290"/>
      <c r="C3" s="290"/>
      <c r="D3" s="293"/>
      <c r="E3" s="293"/>
      <c r="F3" s="293"/>
      <c r="G3" s="292"/>
    </row>
    <row r="4" spans="1:9" ht="18.75">
      <c r="A4" s="290"/>
      <c r="B4" s="290"/>
      <c r="C4" s="290"/>
      <c r="D4" s="291"/>
      <c r="E4" s="291"/>
      <c r="F4" s="294" t="s">
        <v>369</v>
      </c>
      <c r="G4" s="292"/>
    </row>
    <row r="5" spans="1:9" ht="18.75">
      <c r="A5" s="290"/>
      <c r="B5" s="290"/>
      <c r="C5" s="290"/>
      <c r="D5" s="291"/>
      <c r="E5" s="291"/>
      <c r="F5" s="291"/>
      <c r="G5" s="292"/>
    </row>
    <row r="6" spans="1:9" ht="18.75">
      <c r="A6" s="443" t="s">
        <v>117</v>
      </c>
      <c r="B6" s="444"/>
      <c r="C6" s="444"/>
      <c r="D6" s="444"/>
      <c r="E6" s="444"/>
      <c r="F6" s="444"/>
      <c r="G6" s="444"/>
    </row>
    <row r="7" spans="1:9" ht="47.25" customHeight="1">
      <c r="A7" s="443" t="s">
        <v>165</v>
      </c>
      <c r="B7" s="443"/>
      <c r="C7" s="443"/>
      <c r="D7" s="443"/>
      <c r="E7" s="443"/>
      <c r="F7" s="443"/>
      <c r="G7" s="443"/>
    </row>
    <row r="8" spans="1:9" ht="18.75">
      <c r="A8" s="443" t="s">
        <v>407</v>
      </c>
      <c r="B8" s="443"/>
      <c r="C8" s="443"/>
      <c r="D8" s="443"/>
      <c r="E8" s="443"/>
      <c r="F8" s="443"/>
      <c r="G8" s="443"/>
    </row>
    <row r="9" spans="1:9" ht="18.75">
      <c r="A9" s="295"/>
      <c r="B9" s="290"/>
      <c r="C9" s="290"/>
      <c r="D9" s="296"/>
      <c r="E9" s="296"/>
      <c r="F9" s="296"/>
      <c r="G9" s="292"/>
    </row>
    <row r="10" spans="1:9" ht="18.75">
      <c r="A10" s="297" t="s">
        <v>83</v>
      </c>
      <c r="B10" s="297" t="s">
        <v>83</v>
      </c>
      <c r="C10" s="297" t="s">
        <v>83</v>
      </c>
      <c r="D10" s="298" t="s">
        <v>83</v>
      </c>
      <c r="E10" s="298"/>
      <c r="F10" s="298"/>
      <c r="G10" s="297" t="s">
        <v>151</v>
      </c>
    </row>
    <row r="11" spans="1:9" ht="123.75" customHeight="1">
      <c r="A11" s="299" t="s">
        <v>84</v>
      </c>
      <c r="B11" s="299" t="s">
        <v>118</v>
      </c>
      <c r="C11" s="299" t="s">
        <v>119</v>
      </c>
      <c r="D11" s="300" t="s">
        <v>85</v>
      </c>
      <c r="E11" s="301" t="s">
        <v>287</v>
      </c>
      <c r="F11" s="300" t="s">
        <v>288</v>
      </c>
      <c r="G11" s="300" t="s">
        <v>302</v>
      </c>
    </row>
    <row r="12" spans="1:9" ht="75">
      <c r="A12" s="302" t="s">
        <v>152</v>
      </c>
      <c r="B12" s="299">
        <v>7030251180</v>
      </c>
      <c r="C12" s="299"/>
      <c r="D12" s="300"/>
      <c r="E12" s="303">
        <f>E13+E17+E15</f>
        <v>35100</v>
      </c>
      <c r="F12" s="364">
        <f>F13+F17+F15</f>
        <v>38100</v>
      </c>
      <c r="G12" s="365">
        <f>G13+G17+G15</f>
        <v>39100</v>
      </c>
      <c r="H12" s="111"/>
      <c r="I12" s="112"/>
    </row>
    <row r="13" spans="1:9" ht="66.75" customHeight="1">
      <c r="A13" s="305" t="s">
        <v>121</v>
      </c>
      <c r="B13" s="306">
        <v>7030251180</v>
      </c>
      <c r="C13" s="306">
        <v>121</v>
      </c>
      <c r="D13" s="307"/>
      <c r="E13" s="308">
        <f>E14</f>
        <v>25400</v>
      </c>
      <c r="F13" s="366">
        <f>F14</f>
        <v>25400</v>
      </c>
      <c r="G13" s="367">
        <f>G14</f>
        <v>25400</v>
      </c>
      <c r="H13" s="111"/>
      <c r="I13" s="112"/>
    </row>
    <row r="14" spans="1:9" ht="18.75">
      <c r="A14" s="305" t="s">
        <v>154</v>
      </c>
      <c r="B14" s="306">
        <v>7030251180</v>
      </c>
      <c r="C14" s="306">
        <v>121</v>
      </c>
      <c r="D14" s="307" t="s">
        <v>153</v>
      </c>
      <c r="E14" s="308">
        <v>25400</v>
      </c>
      <c r="F14" s="366">
        <v>25400</v>
      </c>
      <c r="G14" s="367">
        <v>25400</v>
      </c>
      <c r="H14" s="111"/>
      <c r="I14" s="112"/>
    </row>
    <row r="15" spans="1:9" ht="62.45" customHeight="1">
      <c r="A15" s="305" t="s">
        <v>291</v>
      </c>
      <c r="B15" s="306">
        <v>7030251180</v>
      </c>
      <c r="C15" s="306">
        <v>129</v>
      </c>
      <c r="D15" s="307"/>
      <c r="E15" s="308">
        <f>E16</f>
        <v>7700</v>
      </c>
      <c r="F15" s="366">
        <f>F16</f>
        <v>10700</v>
      </c>
      <c r="G15" s="367">
        <f>G16</f>
        <v>11700</v>
      </c>
      <c r="H15" s="111"/>
      <c r="I15" s="112"/>
    </row>
    <row r="16" spans="1:9" ht="22.15" customHeight="1">
      <c r="A16" s="305" t="s">
        <v>154</v>
      </c>
      <c r="B16" s="306">
        <v>7030251180</v>
      </c>
      <c r="C16" s="306">
        <v>129</v>
      </c>
      <c r="D16" s="307" t="s">
        <v>153</v>
      </c>
      <c r="E16" s="308">
        <v>7700</v>
      </c>
      <c r="F16" s="366">
        <v>10700</v>
      </c>
      <c r="G16" s="367">
        <v>11700</v>
      </c>
      <c r="H16" s="111"/>
      <c r="I16" s="112"/>
    </row>
    <row r="17" spans="1:9" ht="56.25">
      <c r="A17" s="305" t="s">
        <v>122</v>
      </c>
      <c r="B17" s="306">
        <v>7030251180</v>
      </c>
      <c r="C17" s="306">
        <v>244</v>
      </c>
      <c r="D17" s="307"/>
      <c r="E17" s="308">
        <v>2000</v>
      </c>
      <c r="F17" s="366">
        <v>2000</v>
      </c>
      <c r="G17" s="367">
        <v>2000</v>
      </c>
      <c r="H17" s="111"/>
      <c r="I17" s="112"/>
    </row>
    <row r="18" spans="1:9" ht="18.75">
      <c r="A18" s="305" t="s">
        <v>154</v>
      </c>
      <c r="B18" s="306">
        <v>7030251180</v>
      </c>
      <c r="C18" s="306">
        <v>244</v>
      </c>
      <c r="D18" s="307" t="s">
        <v>153</v>
      </c>
      <c r="E18" s="308">
        <v>2000</v>
      </c>
      <c r="F18" s="366">
        <v>2000</v>
      </c>
      <c r="G18" s="367">
        <v>2000</v>
      </c>
      <c r="H18" s="111"/>
      <c r="I18" s="112"/>
    </row>
    <row r="19" spans="1:9" ht="37.5">
      <c r="A19" s="309" t="s">
        <v>132</v>
      </c>
      <c r="B19" s="310">
        <v>7700100000</v>
      </c>
      <c r="C19" s="310"/>
      <c r="D19" s="311"/>
      <c r="E19" s="312">
        <f>E20</f>
        <v>3000</v>
      </c>
      <c r="F19" s="364">
        <f>F20</f>
        <v>3000</v>
      </c>
      <c r="G19" s="365">
        <f>G20</f>
        <v>3000</v>
      </c>
      <c r="H19" s="111"/>
      <c r="I19" s="112"/>
    </row>
    <row r="20" spans="1:9" ht="18.75">
      <c r="A20" s="305" t="s">
        <v>133</v>
      </c>
      <c r="B20" s="313">
        <v>7700189120</v>
      </c>
      <c r="C20" s="313">
        <v>870</v>
      </c>
      <c r="D20" s="314"/>
      <c r="E20" s="315">
        <f>E21</f>
        <v>3000</v>
      </c>
      <c r="F20" s="366">
        <v>3000</v>
      </c>
      <c r="G20" s="367">
        <v>3000</v>
      </c>
      <c r="H20" s="111"/>
      <c r="I20" s="112"/>
    </row>
    <row r="21" spans="1:9" ht="18.75">
      <c r="A21" s="305" t="s">
        <v>94</v>
      </c>
      <c r="B21" s="313">
        <v>7700189120</v>
      </c>
      <c r="C21" s="313">
        <v>870</v>
      </c>
      <c r="D21" s="314" t="s">
        <v>95</v>
      </c>
      <c r="E21" s="315">
        <v>3000</v>
      </c>
      <c r="F21" s="366">
        <v>3000</v>
      </c>
      <c r="G21" s="367">
        <v>3000</v>
      </c>
      <c r="H21" s="111"/>
      <c r="I21" s="112"/>
    </row>
    <row r="22" spans="1:9" ht="56.25" hidden="1">
      <c r="A22" s="316" t="s">
        <v>139</v>
      </c>
      <c r="B22" s="299">
        <v>7704002</v>
      </c>
      <c r="C22" s="299"/>
      <c r="D22" s="300"/>
      <c r="E22" s="304"/>
      <c r="F22" s="364"/>
      <c r="G22" s="365"/>
      <c r="H22" s="111"/>
      <c r="I22" s="112"/>
    </row>
    <row r="23" spans="1:9" ht="56.25" hidden="1">
      <c r="A23" s="317" t="s">
        <v>122</v>
      </c>
      <c r="B23" s="306">
        <v>7704002</v>
      </c>
      <c r="C23" s="306">
        <v>244</v>
      </c>
      <c r="D23" s="307"/>
      <c r="E23" s="308"/>
      <c r="F23" s="366"/>
      <c r="G23" s="367"/>
      <c r="H23" s="111"/>
      <c r="I23" s="112"/>
    </row>
    <row r="24" spans="1:9" ht="18.75" hidden="1">
      <c r="A24" s="317" t="s">
        <v>108</v>
      </c>
      <c r="B24" s="306">
        <v>7704002</v>
      </c>
      <c r="C24" s="306">
        <v>244</v>
      </c>
      <c r="D24" s="307" t="s">
        <v>109</v>
      </c>
      <c r="E24" s="308"/>
      <c r="F24" s="366"/>
      <c r="G24" s="367"/>
      <c r="H24" s="111"/>
      <c r="I24" s="112"/>
    </row>
    <row r="25" spans="1:9" ht="18.75">
      <c r="A25" s="309" t="s">
        <v>123</v>
      </c>
      <c r="B25" s="310">
        <v>7700300000</v>
      </c>
      <c r="C25" s="310"/>
      <c r="D25" s="311"/>
      <c r="E25" s="312">
        <f>E26+E30+E28</f>
        <v>448800</v>
      </c>
      <c r="F25" s="364">
        <f>F26+F30+F28</f>
        <v>307200.74</v>
      </c>
      <c r="G25" s="364">
        <f>G26+G30+G28</f>
        <v>302000.74</v>
      </c>
      <c r="H25" s="111"/>
      <c r="I25" s="112"/>
    </row>
    <row r="26" spans="1:9" ht="42" customHeight="1">
      <c r="A26" s="305" t="s">
        <v>121</v>
      </c>
      <c r="B26" s="313">
        <v>7700380110</v>
      </c>
      <c r="C26" s="313">
        <v>121</v>
      </c>
      <c r="D26" s="314"/>
      <c r="E26" s="315">
        <v>393300</v>
      </c>
      <c r="F26" s="366">
        <f>F27</f>
        <v>220000.74</v>
      </c>
      <c r="G26" s="367">
        <f>G27</f>
        <v>220000.74</v>
      </c>
      <c r="H26" s="111"/>
      <c r="I26" s="112"/>
    </row>
    <row r="27" spans="1:9" ht="43.15" customHeight="1">
      <c r="A27" s="305" t="s">
        <v>124</v>
      </c>
      <c r="B27" s="313">
        <v>7700380110</v>
      </c>
      <c r="C27" s="313">
        <v>121</v>
      </c>
      <c r="D27" s="314" t="s">
        <v>89</v>
      </c>
      <c r="E27" s="315">
        <v>393300</v>
      </c>
      <c r="F27" s="366">
        <v>220000.74</v>
      </c>
      <c r="G27" s="367">
        <v>220000.74</v>
      </c>
      <c r="H27" s="111"/>
      <c r="I27" s="112"/>
    </row>
    <row r="28" spans="1:9" ht="58.5" customHeight="1">
      <c r="A28" s="305" t="s">
        <v>291</v>
      </c>
      <c r="B28" s="313">
        <v>7700380110</v>
      </c>
      <c r="C28" s="313">
        <v>129</v>
      </c>
      <c r="D28" s="314"/>
      <c r="E28" s="315">
        <v>54500</v>
      </c>
      <c r="F28" s="366">
        <f>F29</f>
        <v>85200</v>
      </c>
      <c r="G28" s="367">
        <f>G29</f>
        <v>80000</v>
      </c>
      <c r="H28" s="111"/>
      <c r="I28" s="112"/>
    </row>
    <row r="29" spans="1:9" ht="39.6" customHeight="1">
      <c r="A29" s="305" t="s">
        <v>124</v>
      </c>
      <c r="B29" s="313">
        <v>7700380110</v>
      </c>
      <c r="C29" s="313">
        <v>129</v>
      </c>
      <c r="D29" s="314" t="s">
        <v>89</v>
      </c>
      <c r="E29" s="315">
        <v>54500</v>
      </c>
      <c r="F29" s="366">
        <v>85200</v>
      </c>
      <c r="G29" s="367">
        <v>80000</v>
      </c>
      <c r="H29" s="111"/>
      <c r="I29" s="112"/>
    </row>
    <row r="30" spans="1:9" ht="75">
      <c r="A30" s="305" t="s">
        <v>90</v>
      </c>
      <c r="B30" s="313">
        <v>7700380190</v>
      </c>
      <c r="C30" s="313">
        <v>122</v>
      </c>
      <c r="D30" s="314" t="s">
        <v>89</v>
      </c>
      <c r="E30" s="315">
        <v>1000</v>
      </c>
      <c r="F30" s="366">
        <v>2000</v>
      </c>
      <c r="G30" s="367">
        <v>2000</v>
      </c>
    </row>
    <row r="31" spans="1:9" ht="18.75">
      <c r="A31" s="309" t="s">
        <v>125</v>
      </c>
      <c r="B31" s="310">
        <v>7700400000</v>
      </c>
      <c r="C31" s="310"/>
      <c r="D31" s="311"/>
      <c r="E31" s="312">
        <f>E33+E35+E39+E41+E43+E36</f>
        <v>1207700</v>
      </c>
      <c r="F31" s="364">
        <f>F33+F35+F39+F41+F43+F36</f>
        <v>797431.02</v>
      </c>
      <c r="G31" s="364">
        <f>G33+G35+G39+G41+G43+G36</f>
        <v>795536.02</v>
      </c>
      <c r="H31" s="114"/>
      <c r="I31" s="112"/>
    </row>
    <row r="32" spans="1:9" ht="35.25" customHeight="1">
      <c r="A32" s="305" t="s">
        <v>121</v>
      </c>
      <c r="B32" s="313">
        <v>7700480110</v>
      </c>
      <c r="C32" s="313">
        <v>121</v>
      </c>
      <c r="D32" s="314"/>
      <c r="E32" s="315">
        <f>E33</f>
        <v>810000</v>
      </c>
      <c r="F32" s="366">
        <f>F33</f>
        <v>500000.02</v>
      </c>
      <c r="G32" s="367">
        <f>G33</f>
        <v>500000.02</v>
      </c>
      <c r="I32" s="115"/>
    </row>
    <row r="33" spans="1:9" ht="75">
      <c r="A33" s="305" t="s">
        <v>90</v>
      </c>
      <c r="B33" s="313">
        <v>7700480110</v>
      </c>
      <c r="C33" s="313">
        <v>121</v>
      </c>
      <c r="D33" s="314" t="s">
        <v>91</v>
      </c>
      <c r="E33" s="315">
        <v>810000</v>
      </c>
      <c r="F33" s="366">
        <v>500000.02</v>
      </c>
      <c r="G33" s="367">
        <v>500000.02</v>
      </c>
      <c r="I33" s="115"/>
    </row>
    <row r="34" spans="1:9" ht="35.25" customHeight="1">
      <c r="A34" s="305" t="s">
        <v>126</v>
      </c>
      <c r="B34" s="313">
        <v>7700480190</v>
      </c>
      <c r="C34" s="313">
        <v>122</v>
      </c>
      <c r="D34" s="314"/>
      <c r="E34" s="315">
        <v>3000</v>
      </c>
      <c r="F34" s="366">
        <v>3000</v>
      </c>
      <c r="G34" s="367">
        <v>3000</v>
      </c>
    </row>
    <row r="35" spans="1:9" ht="75">
      <c r="A35" s="305" t="s">
        <v>90</v>
      </c>
      <c r="B35" s="313">
        <v>7700480190</v>
      </c>
      <c r="C35" s="313">
        <v>122</v>
      </c>
      <c r="D35" s="314" t="s">
        <v>91</v>
      </c>
      <c r="E35" s="315">
        <v>3000</v>
      </c>
      <c r="F35" s="366">
        <v>3000</v>
      </c>
      <c r="G35" s="367">
        <v>3000</v>
      </c>
    </row>
    <row r="36" spans="1:9" ht="53.45" customHeight="1">
      <c r="A36" s="305" t="s">
        <v>291</v>
      </c>
      <c r="B36" s="313">
        <v>7700480190</v>
      </c>
      <c r="C36" s="313">
        <v>129</v>
      </c>
      <c r="D36" s="314"/>
      <c r="E36" s="315">
        <f>E37</f>
        <v>270100</v>
      </c>
      <c r="F36" s="366">
        <f>F37</f>
        <v>160001</v>
      </c>
      <c r="G36" s="367">
        <f>G37</f>
        <v>160000</v>
      </c>
    </row>
    <row r="37" spans="1:9" ht="75">
      <c r="A37" s="305" t="s">
        <v>90</v>
      </c>
      <c r="B37" s="313">
        <v>7700480190</v>
      </c>
      <c r="C37" s="313">
        <v>129</v>
      </c>
      <c r="D37" s="314" t="s">
        <v>91</v>
      </c>
      <c r="E37" s="315">
        <v>270100</v>
      </c>
      <c r="F37" s="366">
        <v>160001</v>
      </c>
      <c r="G37" s="367">
        <v>160000</v>
      </c>
    </row>
    <row r="38" spans="1:9" ht="37.5">
      <c r="A38" s="305" t="s">
        <v>127</v>
      </c>
      <c r="B38" s="313">
        <v>7700480190</v>
      </c>
      <c r="C38" s="313">
        <v>240</v>
      </c>
      <c r="D38" s="314"/>
      <c r="E38" s="315">
        <f>E39</f>
        <v>122600</v>
      </c>
      <c r="F38" s="366">
        <f>F39</f>
        <v>132430</v>
      </c>
      <c r="G38" s="367">
        <f>G39</f>
        <v>130536</v>
      </c>
    </row>
    <row r="39" spans="1:9" ht="75">
      <c r="A39" s="305" t="s">
        <v>90</v>
      </c>
      <c r="B39" s="313">
        <v>7700480190</v>
      </c>
      <c r="C39" s="313">
        <v>244</v>
      </c>
      <c r="D39" s="314" t="s">
        <v>91</v>
      </c>
      <c r="E39" s="315">
        <v>122600</v>
      </c>
      <c r="F39" s="366">
        <v>132430</v>
      </c>
      <c r="G39" s="367">
        <v>130536</v>
      </c>
    </row>
    <row r="40" spans="1:9" ht="18.75">
      <c r="A40" s="305" t="s">
        <v>292</v>
      </c>
      <c r="B40" s="313">
        <v>7700400000</v>
      </c>
      <c r="C40" s="313">
        <v>852</v>
      </c>
      <c r="D40" s="314"/>
      <c r="E40" s="315">
        <f>E41</f>
        <v>1000</v>
      </c>
      <c r="F40" s="366">
        <f>F41</f>
        <v>1000</v>
      </c>
      <c r="G40" s="367">
        <f>G41</f>
        <v>1000</v>
      </c>
    </row>
    <row r="41" spans="1:9" ht="75">
      <c r="A41" s="305" t="s">
        <v>90</v>
      </c>
      <c r="B41" s="313">
        <v>7700487010</v>
      </c>
      <c r="C41" s="313">
        <v>852</v>
      </c>
      <c r="D41" s="314" t="s">
        <v>91</v>
      </c>
      <c r="E41" s="315">
        <v>1000</v>
      </c>
      <c r="F41" s="366">
        <v>1000</v>
      </c>
      <c r="G41" s="367">
        <v>1000</v>
      </c>
    </row>
    <row r="42" spans="1:9" ht="18.75">
      <c r="A42" s="305" t="s">
        <v>293</v>
      </c>
      <c r="B42" s="313">
        <v>7700489999</v>
      </c>
      <c r="C42" s="313">
        <v>853</v>
      </c>
      <c r="D42" s="314"/>
      <c r="E42" s="315">
        <f>E43</f>
        <v>1000</v>
      </c>
      <c r="F42" s="366">
        <f>F43</f>
        <v>1000</v>
      </c>
      <c r="G42" s="367">
        <f>G43</f>
        <v>1000</v>
      </c>
    </row>
    <row r="43" spans="1:9" ht="75">
      <c r="A43" s="305" t="s">
        <v>90</v>
      </c>
      <c r="B43" s="313">
        <v>7700489999</v>
      </c>
      <c r="C43" s="313">
        <v>853</v>
      </c>
      <c r="D43" s="314" t="s">
        <v>91</v>
      </c>
      <c r="E43" s="315">
        <v>1000</v>
      </c>
      <c r="F43" s="366">
        <v>1000</v>
      </c>
      <c r="G43" s="367">
        <v>1000</v>
      </c>
    </row>
    <row r="44" spans="1:9" s="178" customFormat="1" ht="56.25">
      <c r="A44" s="309" t="s">
        <v>92</v>
      </c>
      <c r="B44" s="310">
        <v>7701389999</v>
      </c>
      <c r="C44" s="310">
        <v>540</v>
      </c>
      <c r="D44" s="311" t="s">
        <v>93</v>
      </c>
      <c r="E44" s="312">
        <v>90700</v>
      </c>
      <c r="F44" s="364">
        <v>547400.24</v>
      </c>
      <c r="G44" s="365">
        <v>547400.24</v>
      </c>
    </row>
    <row r="45" spans="1:9" s="178" customFormat="1" ht="25.5" customHeight="1">
      <c r="A45" s="309" t="s">
        <v>235</v>
      </c>
      <c r="B45" s="310">
        <v>9020189999</v>
      </c>
      <c r="C45" s="310">
        <v>880</v>
      </c>
      <c r="D45" s="311" t="s">
        <v>236</v>
      </c>
      <c r="E45" s="312">
        <v>0</v>
      </c>
      <c r="F45" s="364">
        <v>0</v>
      </c>
      <c r="G45" s="365">
        <v>0</v>
      </c>
    </row>
    <row r="46" spans="1:9" ht="56.25">
      <c r="A46" s="309" t="s">
        <v>212</v>
      </c>
      <c r="B46" s="310">
        <v>7700700000</v>
      </c>
      <c r="C46" s="310"/>
      <c r="D46" s="311"/>
      <c r="E46" s="312">
        <f>E47+E51+E52+E50</f>
        <v>161400</v>
      </c>
      <c r="F46" s="364">
        <f>F47+F51+F52+F50</f>
        <v>121000</v>
      </c>
      <c r="G46" s="364">
        <f>G47+G51+G52+G50</f>
        <v>119004</v>
      </c>
    </row>
    <row r="47" spans="1:9" ht="56.25">
      <c r="A47" s="305" t="s">
        <v>130</v>
      </c>
      <c r="B47" s="313">
        <v>7700782110</v>
      </c>
      <c r="C47" s="313">
        <v>111</v>
      </c>
      <c r="D47" s="314"/>
      <c r="E47" s="315">
        <f>E48</f>
        <v>117400</v>
      </c>
      <c r="F47" s="366">
        <f>F48</f>
        <v>85000</v>
      </c>
      <c r="G47" s="367">
        <f>G48</f>
        <v>85004</v>
      </c>
    </row>
    <row r="48" spans="1:9" ht="18.75">
      <c r="A48" s="305" t="s">
        <v>112</v>
      </c>
      <c r="B48" s="313">
        <v>7700782110</v>
      </c>
      <c r="C48" s="313">
        <v>111</v>
      </c>
      <c r="D48" s="314" t="s">
        <v>113</v>
      </c>
      <c r="E48" s="315">
        <v>117400</v>
      </c>
      <c r="F48" s="366">
        <v>85000</v>
      </c>
      <c r="G48" s="367">
        <v>85004</v>
      </c>
    </row>
    <row r="49" spans="1:7" ht="75">
      <c r="A49" s="305" t="s">
        <v>294</v>
      </c>
      <c r="B49" s="313">
        <v>7700782110</v>
      </c>
      <c r="C49" s="313">
        <v>119</v>
      </c>
      <c r="D49" s="314"/>
      <c r="E49" s="315">
        <f>E50</f>
        <v>35000</v>
      </c>
      <c r="F49" s="366">
        <f>F50</f>
        <v>26000</v>
      </c>
      <c r="G49" s="367">
        <f>G50</f>
        <v>26000</v>
      </c>
    </row>
    <row r="50" spans="1:7" ht="18.75">
      <c r="A50" s="305" t="s">
        <v>112</v>
      </c>
      <c r="B50" s="313">
        <v>7700782110</v>
      </c>
      <c r="C50" s="313">
        <v>119</v>
      </c>
      <c r="D50" s="314" t="s">
        <v>113</v>
      </c>
      <c r="E50" s="315">
        <v>35000</v>
      </c>
      <c r="F50" s="366">
        <v>26000</v>
      </c>
      <c r="G50" s="367">
        <v>26000</v>
      </c>
    </row>
    <row r="51" spans="1:7" ht="18.75">
      <c r="A51" s="305" t="s">
        <v>112</v>
      </c>
      <c r="B51" s="313">
        <v>7700782190</v>
      </c>
      <c r="C51" s="313">
        <v>122</v>
      </c>
      <c r="D51" s="314" t="s">
        <v>113</v>
      </c>
      <c r="E51" s="315">
        <v>1000</v>
      </c>
      <c r="F51" s="366">
        <v>1000</v>
      </c>
      <c r="G51" s="367">
        <v>1000</v>
      </c>
    </row>
    <row r="52" spans="1:7" ht="56.25">
      <c r="A52" s="305" t="s">
        <v>122</v>
      </c>
      <c r="B52" s="313">
        <v>7700782190</v>
      </c>
      <c r="C52" s="313">
        <v>244</v>
      </c>
      <c r="D52" s="314"/>
      <c r="E52" s="315">
        <v>8000</v>
      </c>
      <c r="F52" s="366">
        <v>9000</v>
      </c>
      <c r="G52" s="367">
        <f>G53</f>
        <v>7000</v>
      </c>
    </row>
    <row r="53" spans="1:7" ht="18.75">
      <c r="A53" s="305" t="s">
        <v>112</v>
      </c>
      <c r="B53" s="313">
        <v>7700782190</v>
      </c>
      <c r="C53" s="313">
        <v>244</v>
      </c>
      <c r="D53" s="314" t="s">
        <v>113</v>
      </c>
      <c r="E53" s="315">
        <v>8000</v>
      </c>
      <c r="F53" s="366">
        <v>9000</v>
      </c>
      <c r="G53" s="367">
        <v>7000</v>
      </c>
    </row>
    <row r="54" spans="1:7" ht="56.25">
      <c r="A54" s="309" t="s">
        <v>210</v>
      </c>
      <c r="B54" s="310">
        <v>7700800000</v>
      </c>
      <c r="C54" s="313"/>
      <c r="D54" s="314"/>
      <c r="E54" s="312">
        <f>E56+E68+E65</f>
        <v>80200</v>
      </c>
      <c r="F54" s="364">
        <f>F56+F68+F65</f>
        <v>69130</v>
      </c>
      <c r="G54" s="364">
        <f>G56+G68+G65</f>
        <v>69260</v>
      </c>
    </row>
    <row r="55" spans="1:7" ht="56.25">
      <c r="A55" s="305" t="s">
        <v>130</v>
      </c>
      <c r="B55" s="313">
        <v>7700882110</v>
      </c>
      <c r="C55" s="313">
        <v>111</v>
      </c>
      <c r="D55" s="314"/>
      <c r="E55" s="315">
        <v>80200</v>
      </c>
      <c r="F55" s="366">
        <f>F56+F65+F68</f>
        <v>69130</v>
      </c>
      <c r="G55" s="367">
        <v>80200</v>
      </c>
    </row>
    <row r="56" spans="1:7" ht="30.75" customHeight="1">
      <c r="A56" s="305" t="s">
        <v>211</v>
      </c>
      <c r="B56" s="313">
        <v>7700882110</v>
      </c>
      <c r="C56" s="313">
        <v>111</v>
      </c>
      <c r="D56" s="314" t="s">
        <v>113</v>
      </c>
      <c r="E56" s="315">
        <v>60000</v>
      </c>
      <c r="F56" s="366">
        <v>50000</v>
      </c>
      <c r="G56" s="367">
        <v>50000</v>
      </c>
    </row>
    <row r="57" spans="1:7" ht="56.25" hidden="1">
      <c r="A57" s="305" t="s">
        <v>122</v>
      </c>
      <c r="B57" s="313">
        <v>7707802</v>
      </c>
      <c r="C57" s="313">
        <v>244</v>
      </c>
      <c r="D57" s="314"/>
      <c r="E57" s="315"/>
      <c r="F57" s="366"/>
      <c r="G57" s="367"/>
    </row>
    <row r="58" spans="1:7" ht="18.75" hidden="1">
      <c r="A58" s="305" t="s">
        <v>211</v>
      </c>
      <c r="B58" s="313">
        <v>7707802</v>
      </c>
      <c r="C58" s="313">
        <v>244</v>
      </c>
      <c r="D58" s="314" t="s">
        <v>113</v>
      </c>
      <c r="E58" s="315"/>
      <c r="F58" s="366"/>
      <c r="G58" s="367"/>
    </row>
    <row r="59" spans="1:7" ht="37.5" hidden="1">
      <c r="A59" s="316" t="s">
        <v>131</v>
      </c>
      <c r="B59" s="299">
        <v>7707023</v>
      </c>
      <c r="C59" s="299"/>
      <c r="D59" s="300"/>
      <c r="E59" s="304"/>
      <c r="F59" s="364"/>
      <c r="G59" s="365"/>
    </row>
    <row r="60" spans="1:7" ht="56.25" hidden="1">
      <c r="A60" s="305" t="s">
        <v>122</v>
      </c>
      <c r="B60" s="313">
        <v>7707023</v>
      </c>
      <c r="C60" s="313">
        <v>244</v>
      </c>
      <c r="D60" s="314"/>
      <c r="E60" s="315"/>
      <c r="F60" s="366"/>
      <c r="G60" s="367"/>
    </row>
    <row r="61" spans="1:7" ht="18.75" hidden="1">
      <c r="A61" s="305" t="s">
        <v>150</v>
      </c>
      <c r="B61" s="313">
        <v>7707023</v>
      </c>
      <c r="C61" s="313">
        <v>244</v>
      </c>
      <c r="D61" s="314" t="s">
        <v>149</v>
      </c>
      <c r="E61" s="315"/>
      <c r="F61" s="366"/>
      <c r="G61" s="367"/>
    </row>
    <row r="62" spans="1:7" ht="75" hidden="1">
      <c r="A62" s="309" t="s">
        <v>138</v>
      </c>
      <c r="B62" s="310">
        <v>7707026</v>
      </c>
      <c r="C62" s="310"/>
      <c r="D62" s="311"/>
      <c r="E62" s="312"/>
      <c r="F62" s="364"/>
      <c r="G62" s="365"/>
    </row>
    <row r="63" spans="1:7" ht="56.25" hidden="1">
      <c r="A63" s="305" t="s">
        <v>122</v>
      </c>
      <c r="B63" s="313">
        <v>7707026</v>
      </c>
      <c r="C63" s="313">
        <v>244</v>
      </c>
      <c r="D63" s="314"/>
      <c r="E63" s="315"/>
      <c r="F63" s="366"/>
      <c r="G63" s="367"/>
    </row>
    <row r="64" spans="1:7" ht="18.75" hidden="1">
      <c r="A64" s="305" t="s">
        <v>108</v>
      </c>
      <c r="B64" s="313">
        <v>7707026</v>
      </c>
      <c r="C64" s="313">
        <v>244</v>
      </c>
      <c r="D64" s="314" t="s">
        <v>109</v>
      </c>
      <c r="E64" s="315"/>
      <c r="F64" s="366"/>
      <c r="G64" s="367"/>
    </row>
    <row r="65" spans="1:8" ht="75">
      <c r="A65" s="305" t="s">
        <v>294</v>
      </c>
      <c r="B65" s="313">
        <v>7700882110</v>
      </c>
      <c r="C65" s="313">
        <v>119</v>
      </c>
      <c r="D65" s="314"/>
      <c r="E65" s="315">
        <v>18200</v>
      </c>
      <c r="F65" s="366">
        <f>F66</f>
        <v>17130</v>
      </c>
      <c r="G65" s="367">
        <f>G66</f>
        <v>17260</v>
      </c>
    </row>
    <row r="66" spans="1:8" ht="18.75">
      <c r="A66" s="305" t="s">
        <v>211</v>
      </c>
      <c r="B66" s="313">
        <v>7700882110</v>
      </c>
      <c r="C66" s="313">
        <v>119</v>
      </c>
      <c r="D66" s="314" t="s">
        <v>113</v>
      </c>
      <c r="E66" s="315">
        <v>18200</v>
      </c>
      <c r="F66" s="366">
        <v>17130</v>
      </c>
      <c r="G66" s="367">
        <v>17260</v>
      </c>
    </row>
    <row r="67" spans="1:8" ht="56.25">
      <c r="A67" s="305" t="s">
        <v>122</v>
      </c>
      <c r="B67" s="313">
        <v>7700882190</v>
      </c>
      <c r="C67" s="313">
        <v>244</v>
      </c>
      <c r="D67" s="314"/>
      <c r="E67" s="315">
        <v>78200</v>
      </c>
      <c r="F67" s="366">
        <v>78200</v>
      </c>
      <c r="G67" s="367">
        <v>78200</v>
      </c>
    </row>
    <row r="68" spans="1:8" ht="18.75">
      <c r="A68" s="305" t="s">
        <v>211</v>
      </c>
      <c r="B68" s="313">
        <v>7700882190</v>
      </c>
      <c r="C68" s="313">
        <v>244</v>
      </c>
      <c r="D68" s="314" t="s">
        <v>113</v>
      </c>
      <c r="E68" s="315">
        <v>2000</v>
      </c>
      <c r="F68" s="366">
        <v>2000</v>
      </c>
      <c r="G68" s="367">
        <v>2000</v>
      </c>
    </row>
    <row r="69" spans="1:8" ht="56.25">
      <c r="A69" s="309" t="s">
        <v>134</v>
      </c>
      <c r="B69" s="310">
        <v>7703200000</v>
      </c>
      <c r="C69" s="310"/>
      <c r="D69" s="311"/>
      <c r="E69" s="312">
        <f t="shared" ref="E69:G70" si="0">E70</f>
        <v>20000</v>
      </c>
      <c r="F69" s="364">
        <f t="shared" si="0"/>
        <v>15000</v>
      </c>
      <c r="G69" s="365">
        <f t="shared" si="0"/>
        <v>15000</v>
      </c>
    </row>
    <row r="70" spans="1:8" ht="56.25">
      <c r="A70" s="305" t="s">
        <v>122</v>
      </c>
      <c r="B70" s="313">
        <v>7703280190</v>
      </c>
      <c r="C70" s="313">
        <v>244</v>
      </c>
      <c r="D70" s="314"/>
      <c r="E70" s="315">
        <f t="shared" si="0"/>
        <v>20000</v>
      </c>
      <c r="F70" s="366">
        <f t="shared" si="0"/>
        <v>15000</v>
      </c>
      <c r="G70" s="367">
        <f t="shared" si="0"/>
        <v>15000</v>
      </c>
    </row>
    <row r="71" spans="1:8" ht="56.25">
      <c r="A71" s="305" t="s">
        <v>98</v>
      </c>
      <c r="B71" s="313">
        <v>7703280190</v>
      </c>
      <c r="C71" s="313">
        <v>244</v>
      </c>
      <c r="D71" s="314" t="s">
        <v>101</v>
      </c>
      <c r="E71" s="315">
        <v>20000</v>
      </c>
      <c r="F71" s="366">
        <v>15000</v>
      </c>
      <c r="G71" s="367">
        <v>15000</v>
      </c>
    </row>
    <row r="72" spans="1:8" ht="56.45" customHeight="1">
      <c r="A72" s="318" t="s">
        <v>296</v>
      </c>
      <c r="B72" s="310"/>
      <c r="C72" s="310"/>
      <c r="D72" s="311"/>
      <c r="E72" s="312">
        <f>E73+E75</f>
        <v>10000</v>
      </c>
      <c r="F72" s="364">
        <f>F73+F75</f>
        <v>10000</v>
      </c>
      <c r="G72" s="365">
        <f>G73+G75</f>
        <v>10000</v>
      </c>
    </row>
    <row r="73" spans="1:8" customFormat="1" ht="45" customHeight="1">
      <c r="A73" s="319" t="s">
        <v>273</v>
      </c>
      <c r="B73" s="310">
        <v>4100000000</v>
      </c>
      <c r="C73" s="310">
        <v>244</v>
      </c>
      <c r="D73" s="311" t="s">
        <v>99</v>
      </c>
      <c r="E73" s="312">
        <v>4000</v>
      </c>
      <c r="F73" s="364">
        <v>4000</v>
      </c>
      <c r="G73" s="365">
        <v>4000</v>
      </c>
      <c r="H73" s="164"/>
    </row>
    <row r="74" spans="1:8" customFormat="1" ht="84.6" customHeight="1">
      <c r="A74" s="320" t="s">
        <v>295</v>
      </c>
      <c r="B74" s="310">
        <v>4100189999</v>
      </c>
      <c r="C74" s="310">
        <v>244</v>
      </c>
      <c r="D74" s="311" t="s">
        <v>99</v>
      </c>
      <c r="E74" s="312">
        <v>4000</v>
      </c>
      <c r="F74" s="364">
        <v>4000</v>
      </c>
      <c r="G74" s="365">
        <v>4000</v>
      </c>
      <c r="H74" s="164"/>
    </row>
    <row r="75" spans="1:8" ht="56.25">
      <c r="A75" s="305" t="s">
        <v>122</v>
      </c>
      <c r="B75" s="313">
        <v>7700487010</v>
      </c>
      <c r="C75" s="313">
        <v>244</v>
      </c>
      <c r="D75" s="314"/>
      <c r="E75" s="315">
        <f>E76</f>
        <v>6000</v>
      </c>
      <c r="F75" s="366">
        <f>F76</f>
        <v>6000</v>
      </c>
      <c r="G75" s="367">
        <f>G76</f>
        <v>6000</v>
      </c>
    </row>
    <row r="76" spans="1:8" ht="39" customHeight="1">
      <c r="A76" s="305" t="s">
        <v>98</v>
      </c>
      <c r="B76" s="313">
        <v>7700487010</v>
      </c>
      <c r="C76" s="313">
        <v>244</v>
      </c>
      <c r="D76" s="314" t="s">
        <v>99</v>
      </c>
      <c r="E76" s="315">
        <v>6000</v>
      </c>
      <c r="F76" s="366">
        <v>6000</v>
      </c>
      <c r="G76" s="367">
        <v>6000</v>
      </c>
    </row>
    <row r="77" spans="1:8" ht="37.5">
      <c r="A77" s="309" t="s">
        <v>135</v>
      </c>
      <c r="B77" s="310">
        <v>7700000000</v>
      </c>
      <c r="C77" s="310"/>
      <c r="D77" s="311"/>
      <c r="E77" s="312">
        <f t="shared" ref="E77:G78" si="1">E78</f>
        <v>9000</v>
      </c>
      <c r="F77" s="364">
        <f t="shared" si="1"/>
        <v>9000</v>
      </c>
      <c r="G77" s="365">
        <f t="shared" si="1"/>
        <v>9000</v>
      </c>
    </row>
    <row r="78" spans="1:8" ht="56.25">
      <c r="A78" s="305" t="s">
        <v>122</v>
      </c>
      <c r="B78" s="313">
        <v>7700189999</v>
      </c>
      <c r="C78" s="313">
        <v>244</v>
      </c>
      <c r="D78" s="314"/>
      <c r="E78" s="315">
        <f t="shared" si="1"/>
        <v>9000</v>
      </c>
      <c r="F78" s="366">
        <f t="shared" si="1"/>
        <v>9000</v>
      </c>
      <c r="G78" s="367">
        <f t="shared" si="1"/>
        <v>9000</v>
      </c>
    </row>
    <row r="79" spans="1:8" ht="18.75">
      <c r="A79" s="305" t="s">
        <v>115</v>
      </c>
      <c r="B79" s="313">
        <v>7700189999</v>
      </c>
      <c r="C79" s="313">
        <v>244</v>
      </c>
      <c r="D79" s="314" t="s">
        <v>116</v>
      </c>
      <c r="E79" s="315">
        <v>9000</v>
      </c>
      <c r="F79" s="366">
        <v>9000</v>
      </c>
      <c r="G79" s="367">
        <v>9000</v>
      </c>
    </row>
    <row r="80" spans="1:8" ht="47.45" customHeight="1">
      <c r="A80" s="316" t="s">
        <v>140</v>
      </c>
      <c r="B80" s="299">
        <v>4200000000</v>
      </c>
      <c r="C80" s="310"/>
      <c r="D80" s="311"/>
      <c r="E80" s="312">
        <f t="shared" ref="E80:G81" si="2">E81</f>
        <v>325000</v>
      </c>
      <c r="F80" s="364">
        <f t="shared" si="2"/>
        <v>265260.3</v>
      </c>
      <c r="G80" s="365">
        <f t="shared" si="2"/>
        <v>268364.71000000002</v>
      </c>
    </row>
    <row r="81" spans="1:7" ht="70.150000000000006" customHeight="1">
      <c r="A81" s="309" t="s">
        <v>279</v>
      </c>
      <c r="B81" s="310">
        <v>4200100000</v>
      </c>
      <c r="C81" s="310">
        <v>244</v>
      </c>
      <c r="D81" s="311" t="s">
        <v>105</v>
      </c>
      <c r="E81" s="312">
        <f t="shared" si="2"/>
        <v>325000</v>
      </c>
      <c r="F81" s="364">
        <f t="shared" si="2"/>
        <v>265260.3</v>
      </c>
      <c r="G81" s="365">
        <v>268364.71000000002</v>
      </c>
    </row>
    <row r="82" spans="1:7" ht="26.45" customHeight="1">
      <c r="A82" s="305" t="s">
        <v>104</v>
      </c>
      <c r="B82" s="313">
        <v>4200189999</v>
      </c>
      <c r="C82" s="313">
        <v>244</v>
      </c>
      <c r="D82" s="314" t="s">
        <v>105</v>
      </c>
      <c r="E82" s="315">
        <v>325000</v>
      </c>
      <c r="F82" s="366">
        <v>265260.3</v>
      </c>
      <c r="G82" s="367">
        <v>268400</v>
      </c>
    </row>
    <row r="83" spans="1:7" s="178" customFormat="1" ht="56.25">
      <c r="A83" s="309" t="s">
        <v>122</v>
      </c>
      <c r="B83" s="310">
        <v>7702500000</v>
      </c>
      <c r="C83" s="310">
        <v>244</v>
      </c>
      <c r="D83" s="311"/>
      <c r="E83" s="312">
        <f>E86</f>
        <v>9000</v>
      </c>
      <c r="F83" s="364">
        <v>10000</v>
      </c>
      <c r="G83" s="365">
        <f>G86</f>
        <v>9000</v>
      </c>
    </row>
    <row r="84" spans="1:7" s="178" customFormat="1" ht="18.75">
      <c r="A84" s="309" t="s">
        <v>361</v>
      </c>
      <c r="B84" s="310">
        <v>4500000000</v>
      </c>
      <c r="C84" s="310"/>
      <c r="D84" s="311"/>
      <c r="E84" s="312">
        <f>E85</f>
        <v>1000</v>
      </c>
      <c r="F84" s="364">
        <f>F85</f>
        <v>1000</v>
      </c>
      <c r="G84" s="365">
        <f>G85</f>
        <v>1000</v>
      </c>
    </row>
    <row r="85" spans="1:7" s="178" customFormat="1" ht="18.75">
      <c r="A85" s="309" t="s">
        <v>301</v>
      </c>
      <c r="B85" s="310">
        <v>4500100000</v>
      </c>
      <c r="C85" s="310">
        <v>244</v>
      </c>
      <c r="D85" s="311" t="s">
        <v>360</v>
      </c>
      <c r="E85" s="312">
        <v>1000</v>
      </c>
      <c r="F85" s="364">
        <v>1000</v>
      </c>
      <c r="G85" s="365">
        <v>1000</v>
      </c>
    </row>
    <row r="86" spans="1:7" ht="18.75">
      <c r="A86" s="305" t="s">
        <v>115</v>
      </c>
      <c r="B86" s="313">
        <v>7702589999</v>
      </c>
      <c r="C86" s="313">
        <v>244</v>
      </c>
      <c r="D86" s="314" t="s">
        <v>116</v>
      </c>
      <c r="E86" s="315">
        <v>9000</v>
      </c>
      <c r="F86" s="366">
        <v>10000</v>
      </c>
      <c r="G86" s="367">
        <v>9000</v>
      </c>
    </row>
    <row r="87" spans="1:7" ht="37.5">
      <c r="A87" s="316" t="s">
        <v>228</v>
      </c>
      <c r="B87" s="310">
        <v>7703500000</v>
      </c>
      <c r="C87" s="310"/>
      <c r="D87" s="311"/>
      <c r="E87" s="312">
        <f>E88</f>
        <v>1000</v>
      </c>
      <c r="F87" s="364">
        <f>F88</f>
        <v>1000</v>
      </c>
      <c r="G87" s="365">
        <f>G88</f>
        <v>1000</v>
      </c>
    </row>
    <row r="88" spans="1:7" ht="56.25">
      <c r="A88" s="305" t="s">
        <v>122</v>
      </c>
      <c r="B88" s="313">
        <v>7703589999</v>
      </c>
      <c r="C88" s="313">
        <v>244</v>
      </c>
      <c r="D88" s="314"/>
      <c r="E88" s="315">
        <v>1000</v>
      </c>
      <c r="F88" s="366">
        <v>1000</v>
      </c>
      <c r="G88" s="367">
        <v>1000</v>
      </c>
    </row>
    <row r="89" spans="1:7" ht="18.75">
      <c r="A89" s="305" t="s">
        <v>115</v>
      </c>
      <c r="B89" s="313">
        <v>7703589999</v>
      </c>
      <c r="C89" s="313">
        <v>244</v>
      </c>
      <c r="D89" s="314" t="s">
        <v>116</v>
      </c>
      <c r="E89" s="315">
        <v>1000</v>
      </c>
      <c r="F89" s="366">
        <v>1000</v>
      </c>
      <c r="G89" s="367">
        <v>1000</v>
      </c>
    </row>
    <row r="90" spans="1:7" ht="37.5">
      <c r="A90" s="316" t="s">
        <v>229</v>
      </c>
      <c r="B90" s="310">
        <v>7704500000</v>
      </c>
      <c r="C90" s="310"/>
      <c r="D90" s="311"/>
      <c r="E90" s="312">
        <f>E91</f>
        <v>1000</v>
      </c>
      <c r="F90" s="364">
        <f>F91</f>
        <v>1000</v>
      </c>
      <c r="G90" s="365">
        <f>G91</f>
        <v>1000</v>
      </c>
    </row>
    <row r="91" spans="1:7" ht="56.25">
      <c r="A91" s="305" t="s">
        <v>122</v>
      </c>
      <c r="B91" s="313">
        <v>7704589999</v>
      </c>
      <c r="C91" s="313">
        <v>244</v>
      </c>
      <c r="D91" s="314"/>
      <c r="E91" s="315">
        <v>1000</v>
      </c>
      <c r="F91" s="366">
        <v>1000</v>
      </c>
      <c r="G91" s="367">
        <v>1000</v>
      </c>
    </row>
    <row r="92" spans="1:7" ht="18.75">
      <c r="A92" s="305" t="s">
        <v>115</v>
      </c>
      <c r="B92" s="313">
        <v>7704589999</v>
      </c>
      <c r="C92" s="313">
        <v>244</v>
      </c>
      <c r="D92" s="314" t="s">
        <v>116</v>
      </c>
      <c r="E92" s="315">
        <v>1000</v>
      </c>
      <c r="F92" s="366">
        <v>1000</v>
      </c>
      <c r="G92" s="367">
        <v>1000</v>
      </c>
    </row>
    <row r="93" spans="1:7" ht="37.5">
      <c r="A93" s="309" t="s">
        <v>137</v>
      </c>
      <c r="B93" s="310">
        <v>7705500000</v>
      </c>
      <c r="C93" s="310"/>
      <c r="D93" s="311"/>
      <c r="E93" s="312">
        <f t="shared" ref="E93:G94" si="3">E94</f>
        <v>45400</v>
      </c>
      <c r="F93" s="364">
        <f t="shared" si="3"/>
        <v>36400</v>
      </c>
      <c r="G93" s="365">
        <f t="shared" si="3"/>
        <v>41400</v>
      </c>
    </row>
    <row r="94" spans="1:7" ht="56.25">
      <c r="A94" s="305" t="s">
        <v>122</v>
      </c>
      <c r="B94" s="313">
        <v>7705589999</v>
      </c>
      <c r="C94" s="313">
        <v>244</v>
      </c>
      <c r="D94" s="314"/>
      <c r="E94" s="315">
        <f t="shared" si="3"/>
        <v>45400</v>
      </c>
      <c r="F94" s="366">
        <f t="shared" si="3"/>
        <v>36400</v>
      </c>
      <c r="G94" s="367">
        <f t="shared" si="3"/>
        <v>41400</v>
      </c>
    </row>
    <row r="95" spans="1:7" ht="18.75">
      <c r="A95" s="305" t="s">
        <v>115</v>
      </c>
      <c r="B95" s="313">
        <v>7705589999</v>
      </c>
      <c r="C95" s="313">
        <v>244</v>
      </c>
      <c r="D95" s="314" t="s">
        <v>116</v>
      </c>
      <c r="E95" s="315">
        <v>45400</v>
      </c>
      <c r="F95" s="366">
        <v>36400</v>
      </c>
      <c r="G95" s="367">
        <v>41400</v>
      </c>
    </row>
    <row r="96" spans="1:7" s="120" customFormat="1" ht="37.5">
      <c r="A96" s="321" t="s">
        <v>232</v>
      </c>
      <c r="B96" s="322">
        <v>7702200000</v>
      </c>
      <c r="C96" s="322"/>
      <c r="D96" s="323"/>
      <c r="E96" s="324">
        <f>E97</f>
        <v>45000</v>
      </c>
      <c r="F96" s="368">
        <f>F97</f>
        <v>45000</v>
      </c>
      <c r="G96" s="369">
        <f>G97</f>
        <v>45000</v>
      </c>
    </row>
    <row r="97" spans="1:7" ht="34.5" customHeight="1">
      <c r="A97" s="325" t="s">
        <v>231</v>
      </c>
      <c r="B97" s="326">
        <v>7702288060</v>
      </c>
      <c r="C97" s="326">
        <v>321</v>
      </c>
      <c r="D97" s="327"/>
      <c r="E97" s="328">
        <v>45000</v>
      </c>
      <c r="F97" s="370">
        <v>45000</v>
      </c>
      <c r="G97" s="371">
        <v>45000</v>
      </c>
    </row>
    <row r="98" spans="1:7" ht="18.75">
      <c r="A98" s="325" t="s">
        <v>227</v>
      </c>
      <c r="B98" s="326">
        <v>7702288060</v>
      </c>
      <c r="C98" s="326">
        <v>321</v>
      </c>
      <c r="D98" s="327" t="s">
        <v>230</v>
      </c>
      <c r="E98" s="328">
        <v>45000</v>
      </c>
      <c r="F98" s="370">
        <v>45000</v>
      </c>
      <c r="G98" s="371">
        <v>45000</v>
      </c>
    </row>
    <row r="99" spans="1:7" ht="150">
      <c r="A99" s="329" t="s">
        <v>243</v>
      </c>
      <c r="B99" s="310" t="s">
        <v>272</v>
      </c>
      <c r="C99" s="310"/>
      <c r="D99" s="311"/>
      <c r="E99" s="312">
        <v>600</v>
      </c>
      <c r="F99" s="364">
        <f>F100</f>
        <v>700</v>
      </c>
      <c r="G99" s="365">
        <f>G100</f>
        <v>700</v>
      </c>
    </row>
    <row r="100" spans="1:7" ht="56.25">
      <c r="A100" s="305" t="s">
        <v>122</v>
      </c>
      <c r="B100" s="313" t="s">
        <v>272</v>
      </c>
      <c r="C100" s="313">
        <v>244</v>
      </c>
      <c r="D100" s="314"/>
      <c r="E100" s="315">
        <v>600</v>
      </c>
      <c r="F100" s="366">
        <v>700</v>
      </c>
      <c r="G100" s="367">
        <v>700</v>
      </c>
    </row>
    <row r="101" spans="1:7" ht="18.75">
      <c r="A101" s="305" t="s">
        <v>234</v>
      </c>
      <c r="B101" s="313" t="s">
        <v>272</v>
      </c>
      <c r="C101" s="313">
        <v>244</v>
      </c>
      <c r="D101" s="314" t="s">
        <v>241</v>
      </c>
      <c r="E101" s="315">
        <v>600</v>
      </c>
      <c r="F101" s="366">
        <v>700</v>
      </c>
      <c r="G101" s="367">
        <v>700</v>
      </c>
    </row>
    <row r="102" spans="1:7" ht="18.75">
      <c r="A102" s="309" t="s">
        <v>114</v>
      </c>
      <c r="B102" s="310"/>
      <c r="C102" s="310"/>
      <c r="D102" s="311"/>
      <c r="E102" s="312">
        <f>E12+E19+E25+E31+E46+E54+E69+E72+E77+E80+E87+E90+E93+E96+E99+E45+E44+E83+E85</f>
        <v>2493900</v>
      </c>
      <c r="F102" s="364">
        <v>2277560.2999999998</v>
      </c>
      <c r="G102" s="364">
        <v>2276764.71</v>
      </c>
    </row>
    <row r="103" spans="1:7" ht="18.75">
      <c r="A103" s="290"/>
      <c r="B103" s="290"/>
      <c r="C103" s="290"/>
      <c r="D103" s="296"/>
      <c r="E103" s="296"/>
      <c r="F103" s="296"/>
      <c r="G103" s="330"/>
    </row>
    <row r="104" spans="1:7" ht="18.75">
      <c r="A104" s="1" t="s">
        <v>219</v>
      </c>
      <c r="B104" s="290"/>
      <c r="C104" s="290"/>
      <c r="D104" s="296"/>
      <c r="E104" s="296"/>
      <c r="F104" s="296"/>
      <c r="G104" s="1" t="s">
        <v>224</v>
      </c>
    </row>
    <row r="105" spans="1:7" ht="18.75">
      <c r="A105" s="290"/>
      <c r="B105" s="290"/>
      <c r="C105" s="290"/>
      <c r="D105" s="296"/>
      <c r="E105" s="296"/>
      <c r="F105" s="296"/>
      <c r="G105" s="292"/>
    </row>
    <row r="106" spans="1:7" ht="18.75">
      <c r="A106" s="290"/>
      <c r="B106" s="290"/>
      <c r="C106" s="290"/>
      <c r="D106" s="296"/>
      <c r="E106" s="296"/>
      <c r="F106" s="296"/>
      <c r="G106" s="292"/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3"/>
  <sheetViews>
    <sheetView tabSelected="1" topLeftCell="A22" workbookViewId="0">
      <selection activeCell="B4" sqref="B4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</cols>
  <sheetData>
    <row r="1" spans="1:4">
      <c r="C1" s="51" t="s">
        <v>438</v>
      </c>
    </row>
    <row r="2" spans="1:4">
      <c r="B2" s="50" t="s">
        <v>439</v>
      </c>
      <c r="C2" s="51"/>
    </row>
    <row r="3" spans="1:4">
      <c r="C3" s="51"/>
    </row>
    <row r="4" spans="1:4">
      <c r="C4" s="51"/>
    </row>
    <row r="6" spans="1:4" ht="47.25" customHeight="1">
      <c r="A6" s="446" t="s">
        <v>365</v>
      </c>
      <c r="B6" s="446"/>
      <c r="C6" s="446"/>
    </row>
    <row r="7" spans="1:4" ht="15.75" customHeight="1">
      <c r="A7" s="446"/>
      <c r="B7" s="446"/>
      <c r="C7" s="446"/>
    </row>
    <row r="8" spans="1:4" ht="15.75" customHeight="1">
      <c r="A8" s="447"/>
      <c r="B8" s="447"/>
      <c r="C8" s="447"/>
    </row>
    <row r="9" spans="1:4" s="63" customFormat="1" ht="35.25" customHeight="1">
      <c r="A9" s="445" t="s">
        <v>167</v>
      </c>
      <c r="B9" s="445" t="s">
        <v>168</v>
      </c>
      <c r="C9" s="389" t="s">
        <v>169</v>
      </c>
    </row>
    <row r="10" spans="1:4" s="63" customFormat="1" ht="35.25" customHeight="1">
      <c r="A10" s="445"/>
      <c r="B10" s="445"/>
      <c r="C10" s="376" t="s">
        <v>245</v>
      </c>
    </row>
    <row r="11" spans="1:4" ht="37.5">
      <c r="A11" s="62" t="s">
        <v>170</v>
      </c>
      <c r="B11" s="58" t="s">
        <v>171</v>
      </c>
      <c r="C11" s="377">
        <f>C23</f>
        <v>433488.62000000011</v>
      </c>
    </row>
    <row r="12" spans="1:4" ht="37.5">
      <c r="A12" s="62" t="s">
        <v>172</v>
      </c>
      <c r="B12" s="58" t="s">
        <v>173</v>
      </c>
      <c r="C12" s="377"/>
    </row>
    <row r="13" spans="1:4" ht="37.5">
      <c r="A13" s="53" t="s">
        <v>175</v>
      </c>
      <c r="B13" s="58" t="s">
        <v>176</v>
      </c>
      <c r="C13" s="377"/>
    </row>
    <row r="14" spans="1:4" ht="56.25">
      <c r="A14" s="53" t="s">
        <v>177</v>
      </c>
      <c r="B14" s="58" t="s">
        <v>178</v>
      </c>
      <c r="C14" s="377"/>
    </row>
    <row r="15" spans="1:4" ht="56.25">
      <c r="A15" s="53" t="s">
        <v>179</v>
      </c>
      <c r="B15" s="58" t="s">
        <v>180</v>
      </c>
      <c r="C15" s="377"/>
    </row>
    <row r="16" spans="1:4" ht="56.25">
      <c r="A16" s="53" t="s">
        <v>181</v>
      </c>
      <c r="B16" s="58" t="s">
        <v>182</v>
      </c>
      <c r="C16" s="377"/>
      <c r="D16" s="64"/>
    </row>
    <row r="17" spans="1:3" ht="56.25">
      <c r="A17" s="54" t="s">
        <v>174</v>
      </c>
      <c r="B17" s="58" t="s">
        <v>206</v>
      </c>
      <c r="C17" s="378"/>
    </row>
    <row r="18" spans="1:3" ht="56.25">
      <c r="A18" s="53" t="s">
        <v>183</v>
      </c>
      <c r="B18" s="58" t="s">
        <v>184</v>
      </c>
      <c r="C18" s="377"/>
    </row>
    <row r="19" spans="1:3" ht="56.25">
      <c r="A19" s="53" t="s">
        <v>185</v>
      </c>
      <c r="B19" s="58" t="s">
        <v>186</v>
      </c>
      <c r="C19" s="377"/>
    </row>
    <row r="20" spans="1:3" ht="75">
      <c r="A20" s="53" t="s">
        <v>79</v>
      </c>
      <c r="B20" s="58" t="s">
        <v>187</v>
      </c>
      <c r="C20" s="377"/>
    </row>
    <row r="21" spans="1:3" ht="75">
      <c r="A21" s="53" t="s">
        <v>188</v>
      </c>
      <c r="B21" s="58" t="s">
        <v>189</v>
      </c>
      <c r="C21" s="377"/>
    </row>
    <row r="22" spans="1:3" ht="75">
      <c r="A22" s="55" t="s">
        <v>190</v>
      </c>
      <c r="B22" s="58" t="s">
        <v>191</v>
      </c>
      <c r="C22" s="377"/>
    </row>
    <row r="23" spans="1:3" ht="37.5">
      <c r="A23" s="56" t="s">
        <v>192</v>
      </c>
      <c r="B23" s="57" t="s">
        <v>193</v>
      </c>
      <c r="C23" s="377">
        <f>C24+C28</f>
        <v>433488.62000000011</v>
      </c>
    </row>
    <row r="24" spans="1:3">
      <c r="A24" s="55" t="s">
        <v>194</v>
      </c>
      <c r="B24" s="58" t="s">
        <v>195</v>
      </c>
      <c r="C24" s="377">
        <f t="shared" ref="C24:C26" si="0">C25</f>
        <v>-3509134.07</v>
      </c>
    </row>
    <row r="25" spans="1:3" ht="37.5">
      <c r="A25" s="55" t="s">
        <v>196</v>
      </c>
      <c r="B25" s="58" t="s">
        <v>197</v>
      </c>
      <c r="C25" s="377">
        <f t="shared" si="0"/>
        <v>-3509134.07</v>
      </c>
    </row>
    <row r="26" spans="1:3" ht="37.5">
      <c r="A26" s="55" t="s">
        <v>198</v>
      </c>
      <c r="B26" s="58" t="s">
        <v>199</v>
      </c>
      <c r="C26" s="377">
        <f t="shared" si="0"/>
        <v>-3509134.07</v>
      </c>
    </row>
    <row r="27" spans="1:3" ht="37.5">
      <c r="A27" s="55" t="s">
        <v>80</v>
      </c>
      <c r="B27" s="58" t="s">
        <v>200</v>
      </c>
      <c r="C27" s="399">
        <v>-3509134.07</v>
      </c>
    </row>
    <row r="28" spans="1:3">
      <c r="A28" s="55" t="s">
        <v>201</v>
      </c>
      <c r="B28" s="58" t="s">
        <v>202</v>
      </c>
      <c r="C28" s="377">
        <f t="shared" ref="C28:C30" si="1">C29</f>
        <v>3942622.69</v>
      </c>
    </row>
    <row r="29" spans="1:3" ht="37.5">
      <c r="A29" s="55" t="s">
        <v>203</v>
      </c>
      <c r="B29" s="58" t="s">
        <v>204</v>
      </c>
      <c r="C29" s="377">
        <f t="shared" si="1"/>
        <v>3942622.69</v>
      </c>
    </row>
    <row r="30" spans="1:3" ht="37.5">
      <c r="A30" s="55" t="s">
        <v>81</v>
      </c>
      <c r="B30" s="58" t="s">
        <v>205</v>
      </c>
      <c r="C30" s="377">
        <f t="shared" si="1"/>
        <v>3942622.69</v>
      </c>
    </row>
    <row r="31" spans="1:3" ht="37.5">
      <c r="A31" s="55" t="s">
        <v>81</v>
      </c>
      <c r="B31" s="58" t="s">
        <v>205</v>
      </c>
      <c r="C31" s="377">
        <v>3942622.69</v>
      </c>
    </row>
    <row r="32" spans="1:3">
      <c r="A32" s="59"/>
      <c r="B32" s="60"/>
      <c r="C32" s="379"/>
    </row>
    <row r="33" spans="1:3" ht="30" customHeight="1">
      <c r="A33" s="1" t="s">
        <v>219</v>
      </c>
      <c r="B33" s="61"/>
      <c r="C33" s="3" t="s">
        <v>220</v>
      </c>
    </row>
  </sheetData>
  <mergeCells count="3">
    <mergeCell ref="A9:A10"/>
    <mergeCell ref="B9:B10"/>
    <mergeCell ref="A6:C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topLeftCell="C1" workbookViewId="0">
      <selection activeCell="A5" sqref="A5:M8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80"/>
      <c r="G1" s="280"/>
      <c r="H1" s="281" t="s">
        <v>392</v>
      </c>
      <c r="I1" s="282"/>
      <c r="J1" s="282"/>
      <c r="K1" s="283"/>
    </row>
    <row r="2" spans="1:28">
      <c r="F2" s="280"/>
      <c r="G2" s="280"/>
      <c r="H2" s="281" t="s">
        <v>393</v>
      </c>
      <c r="I2" s="282"/>
      <c r="J2" s="280"/>
      <c r="K2" s="280"/>
    </row>
    <row r="3" spans="1:28">
      <c r="F3" s="283" t="s">
        <v>394</v>
      </c>
      <c r="G3" s="280"/>
      <c r="H3" s="281"/>
      <c r="I3" s="282"/>
      <c r="J3" s="282"/>
      <c r="K3" s="280"/>
    </row>
    <row r="4" spans="1:28">
      <c r="F4" s="280"/>
      <c r="G4" s="280"/>
      <c r="H4" s="284" t="s">
        <v>395</v>
      </c>
      <c r="I4" s="282"/>
      <c r="J4" s="282"/>
      <c r="K4" s="280"/>
    </row>
    <row r="5" spans="1:28" ht="18.75" customHeight="1">
      <c r="A5" s="448" t="s">
        <v>340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</row>
    <row r="6" spans="1:28" ht="47.25" customHeight="1">
      <c r="A6" s="448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</row>
    <row r="7" spans="1:28" ht="15.75" customHeight="1">
      <c r="A7" s="448"/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</row>
    <row r="8" spans="1:28" ht="15.75" customHeight="1">
      <c r="A8" s="449"/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</row>
    <row r="9" spans="1:28" s="63" customFormat="1" ht="103.5" customHeight="1">
      <c r="A9" s="192"/>
      <c r="B9" s="248" t="s">
        <v>335</v>
      </c>
      <c r="C9" s="248" t="s">
        <v>332</v>
      </c>
      <c r="D9" s="248" t="s">
        <v>333</v>
      </c>
      <c r="E9" s="248" t="s">
        <v>334</v>
      </c>
      <c r="F9" s="248" t="s">
        <v>335</v>
      </c>
      <c r="G9" s="248" t="s">
        <v>332</v>
      </c>
      <c r="H9" s="248" t="s">
        <v>333</v>
      </c>
      <c r="I9" s="248" t="s">
        <v>336</v>
      </c>
      <c r="J9" s="248" t="s">
        <v>343</v>
      </c>
      <c r="K9" s="248" t="s">
        <v>332</v>
      </c>
      <c r="L9" s="248" t="s">
        <v>333</v>
      </c>
      <c r="M9" s="248" t="s">
        <v>344</v>
      </c>
    </row>
    <row r="10" spans="1:28">
      <c r="A10" s="249" t="s">
        <v>337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</row>
    <row r="11" spans="1:28">
      <c r="A11" s="251" t="s">
        <v>338</v>
      </c>
      <c r="B11" s="250"/>
      <c r="C11" s="250"/>
      <c r="D11" s="250"/>
      <c r="E11" s="250"/>
      <c r="F11" s="252"/>
      <c r="G11" s="252"/>
      <c r="H11" s="252"/>
      <c r="I11" s="252"/>
      <c r="J11" s="252"/>
      <c r="K11" s="252"/>
      <c r="L11" s="252"/>
      <c r="M11" s="252"/>
    </row>
    <row r="12" spans="1:28" ht="38.25">
      <c r="A12" s="253" t="s">
        <v>172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</row>
    <row r="13" spans="1:28" ht="51">
      <c r="A13" s="254" t="s">
        <v>174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</row>
    <row r="14" spans="1:28">
      <c r="A14" s="59"/>
      <c r="B14" s="255"/>
    </row>
    <row r="15" spans="1:28" ht="78.75" customHeight="1">
      <c r="A15" s="1" t="s">
        <v>219</v>
      </c>
      <c r="C15" s="256"/>
      <c r="K15" s="3" t="s">
        <v>220</v>
      </c>
    </row>
    <row r="16" spans="1:28">
      <c r="AB16" t="s">
        <v>339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84"/>
  <sheetViews>
    <sheetView zoomScale="75" zoomScaleNormal="75" workbookViewId="0">
      <selection activeCell="H21" sqref="H21"/>
    </sheetView>
  </sheetViews>
  <sheetFormatPr defaultRowHeight="15.75"/>
  <cols>
    <col min="1" max="1" width="46.7109375" style="272" customWidth="1"/>
    <col min="2" max="2" width="10" style="272" customWidth="1"/>
    <col min="3" max="3" width="10.42578125" style="272" customWidth="1"/>
    <col min="4" max="4" width="15.5703125" style="19" customWidth="1"/>
    <col min="5" max="5" width="6.7109375" style="19" customWidth="1"/>
    <col min="6" max="6" width="0.42578125" style="19" hidden="1" customWidth="1"/>
    <col min="7" max="7" width="16.42578125" style="19" customWidth="1"/>
    <col min="8" max="8" width="19.7109375" style="15" bestFit="1" customWidth="1"/>
  </cols>
  <sheetData>
    <row r="1" spans="1:8">
      <c r="D1" s="18" t="s">
        <v>389</v>
      </c>
    </row>
    <row r="2" spans="1:8">
      <c r="D2" s="18" t="s">
        <v>375</v>
      </c>
    </row>
    <row r="3" spans="1:8">
      <c r="D3" s="5" t="s">
        <v>384</v>
      </c>
    </row>
    <row r="4" spans="1:8">
      <c r="D4" s="18"/>
      <c r="G4" s="279" t="s">
        <v>390</v>
      </c>
    </row>
    <row r="5" spans="1:8">
      <c r="D5" s="18"/>
      <c r="E5" s="18"/>
      <c r="F5" s="18"/>
      <c r="G5" s="18"/>
    </row>
    <row r="6" spans="1:8">
      <c r="A6" s="431" t="s">
        <v>166</v>
      </c>
      <c r="B6" s="431"/>
      <c r="C6" s="432"/>
      <c r="D6" s="432"/>
      <c r="E6" s="432"/>
      <c r="F6" s="432"/>
      <c r="G6" s="432"/>
      <c r="H6" s="432"/>
    </row>
    <row r="7" spans="1:8">
      <c r="A7" s="431" t="s">
        <v>233</v>
      </c>
      <c r="B7" s="431"/>
      <c r="C7" s="431"/>
      <c r="D7" s="431"/>
      <c r="E7" s="431"/>
      <c r="F7" s="431"/>
      <c r="G7" s="431"/>
      <c r="H7" s="431"/>
    </row>
    <row r="8" spans="1:8">
      <c r="A8" s="431" t="s">
        <v>408</v>
      </c>
      <c r="B8" s="431"/>
      <c r="C8" s="431"/>
      <c r="D8" s="431"/>
      <c r="E8" s="431"/>
      <c r="F8" s="431"/>
      <c r="G8" s="431"/>
      <c r="H8" s="431"/>
    </row>
    <row r="9" spans="1:8">
      <c r="A9" s="8" t="s">
        <v>83</v>
      </c>
      <c r="B9" s="8" t="s">
        <v>83</v>
      </c>
      <c r="C9" s="8" t="s">
        <v>83</v>
      </c>
      <c r="D9" s="20" t="s">
        <v>83</v>
      </c>
      <c r="E9" s="20" t="s">
        <v>83</v>
      </c>
      <c r="F9" s="20"/>
      <c r="G9" s="20"/>
      <c r="H9" s="8"/>
    </row>
    <row r="10" spans="1:8" ht="78.75">
      <c r="A10" s="450" t="s">
        <v>84</v>
      </c>
      <c r="B10" s="452" t="s">
        <v>160</v>
      </c>
      <c r="C10" s="452" t="s">
        <v>85</v>
      </c>
      <c r="D10" s="454" t="s">
        <v>118</v>
      </c>
      <c r="E10" s="454" t="s">
        <v>119</v>
      </c>
      <c r="F10" s="209" t="s">
        <v>3</v>
      </c>
      <c r="G10" s="333" t="s">
        <v>3</v>
      </c>
      <c r="H10" s="16" t="s">
        <v>3</v>
      </c>
    </row>
    <row r="11" spans="1:8">
      <c r="A11" s="451"/>
      <c r="B11" s="453"/>
      <c r="C11" s="453"/>
      <c r="D11" s="455"/>
      <c r="E11" s="455"/>
      <c r="F11" s="211">
        <v>2018</v>
      </c>
      <c r="G11" s="334">
        <v>2019</v>
      </c>
      <c r="H11" s="16">
        <v>2020</v>
      </c>
    </row>
    <row r="12" spans="1:8" ht="47.25">
      <c r="A12" s="28" t="s">
        <v>225</v>
      </c>
      <c r="B12" s="29" t="s">
        <v>237</v>
      </c>
      <c r="C12" s="29"/>
      <c r="D12" s="30"/>
      <c r="E12" s="30"/>
      <c r="F12" s="197"/>
      <c r="G12" s="361"/>
      <c r="H12" s="372"/>
    </row>
    <row r="13" spans="1:8">
      <c r="A13" s="9" t="s">
        <v>86</v>
      </c>
      <c r="B13" s="29" t="s">
        <v>237</v>
      </c>
      <c r="C13" s="29" t="s">
        <v>87</v>
      </c>
      <c r="D13" s="30"/>
      <c r="E13" s="30"/>
      <c r="F13" s="197">
        <f>F14+F19+F27+F31+F34</f>
        <v>1750800</v>
      </c>
      <c r="G13" s="361">
        <f>G14+G19+G27+G31+G34</f>
        <v>1655731.02</v>
      </c>
      <c r="H13" s="41">
        <f>H14+H19+H27+H31+H34</f>
        <v>1648637.02</v>
      </c>
    </row>
    <row r="14" spans="1:8" ht="63">
      <c r="A14" s="9" t="s">
        <v>88</v>
      </c>
      <c r="B14" s="29" t="s">
        <v>237</v>
      </c>
      <c r="C14" s="29" t="s">
        <v>89</v>
      </c>
      <c r="D14" s="30"/>
      <c r="E14" s="30"/>
      <c r="F14" s="197">
        <f>F15</f>
        <v>448800</v>
      </c>
      <c r="G14" s="361">
        <f>G15</f>
        <v>307200.74</v>
      </c>
      <c r="H14" s="41">
        <f>H15</f>
        <v>302000.74</v>
      </c>
    </row>
    <row r="15" spans="1:8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214">
        <f>F16+F18+F17</f>
        <v>448800</v>
      </c>
      <c r="G15" s="41">
        <f>G16+G18+G17</f>
        <v>307200.74</v>
      </c>
      <c r="H15" s="41">
        <f>H16+H18+H17</f>
        <v>302000.74</v>
      </c>
    </row>
    <row r="16" spans="1:8" ht="45.6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199">
        <v>393300</v>
      </c>
      <c r="G16" s="360">
        <v>220000.74</v>
      </c>
      <c r="H16" s="24">
        <v>220000.74</v>
      </c>
    </row>
    <row r="17" spans="1:8" ht="79.150000000000006" customHeight="1">
      <c r="A17" s="49" t="s">
        <v>291</v>
      </c>
      <c r="B17" s="32" t="s">
        <v>237</v>
      </c>
      <c r="C17" s="32" t="s">
        <v>89</v>
      </c>
      <c r="D17" s="33">
        <v>7700380110</v>
      </c>
      <c r="E17" s="33">
        <v>129</v>
      </c>
      <c r="F17" s="199">
        <v>54500</v>
      </c>
      <c r="G17" s="360">
        <v>85200</v>
      </c>
      <c r="H17" s="24">
        <v>80000</v>
      </c>
    </row>
    <row r="18" spans="1:8" ht="47.25">
      <c r="A18" s="12" t="s">
        <v>126</v>
      </c>
      <c r="B18" s="32" t="s">
        <v>237</v>
      </c>
      <c r="C18" s="37" t="s">
        <v>89</v>
      </c>
      <c r="D18" s="38">
        <v>7700380190</v>
      </c>
      <c r="E18" s="38">
        <v>122</v>
      </c>
      <c r="F18" s="203">
        <v>1000</v>
      </c>
      <c r="G18" s="360">
        <v>2000</v>
      </c>
      <c r="H18" s="24">
        <v>2000</v>
      </c>
    </row>
    <row r="19" spans="1:8">
      <c r="A19" s="34" t="s">
        <v>125</v>
      </c>
      <c r="B19" s="29" t="s">
        <v>237</v>
      </c>
      <c r="C19" s="35" t="s">
        <v>91</v>
      </c>
      <c r="D19" s="36">
        <v>7700400000</v>
      </c>
      <c r="E19" s="36"/>
      <c r="F19" s="202">
        <f>F20+F22+F23+F24+F25+F26+F21</f>
        <v>1207700</v>
      </c>
      <c r="G19" s="361">
        <f>G20+G22+G23+G24+G25+G26+G21</f>
        <v>797430.02</v>
      </c>
      <c r="H19" s="41">
        <f>H20+H22+H23+H24+H25+H26+H21</f>
        <v>795536.02</v>
      </c>
    </row>
    <row r="20" spans="1:8" ht="47.25">
      <c r="A20" s="31" t="s">
        <v>121</v>
      </c>
      <c r="B20" s="32" t="s">
        <v>237</v>
      </c>
      <c r="C20" s="37" t="s">
        <v>91</v>
      </c>
      <c r="D20" s="38">
        <v>7700480110</v>
      </c>
      <c r="E20" s="38">
        <v>121</v>
      </c>
      <c r="F20" s="203">
        <v>810000</v>
      </c>
      <c r="G20" s="360">
        <v>500000.02</v>
      </c>
      <c r="H20" s="24">
        <v>500000.02</v>
      </c>
    </row>
    <row r="21" spans="1:8" ht="64.150000000000006" customHeight="1">
      <c r="A21" s="31" t="s">
        <v>291</v>
      </c>
      <c r="B21" s="32" t="s">
        <v>237</v>
      </c>
      <c r="C21" s="37" t="s">
        <v>91</v>
      </c>
      <c r="D21" s="38">
        <v>7700480110</v>
      </c>
      <c r="E21" s="38">
        <v>129</v>
      </c>
      <c r="F21" s="203">
        <v>270100</v>
      </c>
      <c r="G21" s="360">
        <v>160000</v>
      </c>
      <c r="H21" s="24">
        <v>160000</v>
      </c>
    </row>
    <row r="22" spans="1:8" ht="47.25">
      <c r="A22" s="12" t="s">
        <v>126</v>
      </c>
      <c r="B22" s="32" t="s">
        <v>237</v>
      </c>
      <c r="C22" s="37" t="s">
        <v>91</v>
      </c>
      <c r="D22" s="38">
        <v>7700480190</v>
      </c>
      <c r="E22" s="38">
        <v>122</v>
      </c>
      <c r="F22" s="203">
        <v>3000</v>
      </c>
      <c r="G22" s="360">
        <v>3000</v>
      </c>
      <c r="H22" s="24">
        <v>3000</v>
      </c>
    </row>
    <row r="23" spans="1:8" ht="47.25" hidden="1">
      <c r="A23" s="31" t="s">
        <v>127</v>
      </c>
      <c r="B23" s="32" t="s">
        <v>237</v>
      </c>
      <c r="C23" s="37" t="s">
        <v>91</v>
      </c>
      <c r="D23" s="38">
        <v>770048019</v>
      </c>
      <c r="E23" s="33">
        <v>242</v>
      </c>
      <c r="F23" s="199"/>
      <c r="G23" s="360"/>
      <c r="H23" s="24"/>
    </row>
    <row r="24" spans="1:8" ht="47.25">
      <c r="A24" s="39" t="s">
        <v>122</v>
      </c>
      <c r="B24" s="32" t="s">
        <v>237</v>
      </c>
      <c r="C24" s="37" t="s">
        <v>91</v>
      </c>
      <c r="D24" s="38">
        <v>7700480190</v>
      </c>
      <c r="E24" s="33">
        <v>244</v>
      </c>
      <c r="F24" s="199">
        <v>122600</v>
      </c>
      <c r="G24" s="360">
        <v>132430</v>
      </c>
      <c r="H24" s="24">
        <v>130536</v>
      </c>
    </row>
    <row r="25" spans="1:8" ht="31.5">
      <c r="A25" s="31" t="s">
        <v>129</v>
      </c>
      <c r="B25" s="32" t="s">
        <v>237</v>
      </c>
      <c r="C25" s="37" t="s">
        <v>91</v>
      </c>
      <c r="D25" s="38">
        <v>7700489999</v>
      </c>
      <c r="E25" s="38">
        <v>852</v>
      </c>
      <c r="F25" s="203">
        <v>1000</v>
      </c>
      <c r="G25" s="360">
        <v>1000</v>
      </c>
      <c r="H25" s="24">
        <v>1000</v>
      </c>
    </row>
    <row r="26" spans="1:8" s="155" customFormat="1" ht="24.6" customHeight="1">
      <c r="A26" s="150" t="s">
        <v>293</v>
      </c>
      <c r="B26" s="151" t="s">
        <v>237</v>
      </c>
      <c r="C26" s="151" t="s">
        <v>91</v>
      </c>
      <c r="D26" s="38">
        <v>7700489999</v>
      </c>
      <c r="E26" s="153">
        <v>853</v>
      </c>
      <c r="F26" s="203">
        <v>1000</v>
      </c>
      <c r="G26" s="360">
        <v>1000</v>
      </c>
      <c r="H26" s="24">
        <v>1000</v>
      </c>
    </row>
    <row r="27" spans="1:8" ht="34.5" customHeight="1">
      <c r="A27" s="9" t="s">
        <v>92</v>
      </c>
      <c r="B27" s="29" t="s">
        <v>237</v>
      </c>
      <c r="C27" s="35" t="s">
        <v>93</v>
      </c>
      <c r="D27" s="36"/>
      <c r="E27" s="36"/>
      <c r="F27" s="202">
        <f t="shared" ref="F27:H28" si="0">F28</f>
        <v>90700</v>
      </c>
      <c r="G27" s="361">
        <v>547400.26</v>
      </c>
      <c r="H27" s="41">
        <v>547400.26</v>
      </c>
    </row>
    <row r="28" spans="1:8" ht="31.5">
      <c r="A28" s="31" t="s">
        <v>128</v>
      </c>
      <c r="B28" s="32" t="s">
        <v>237</v>
      </c>
      <c r="C28" s="37" t="s">
        <v>93</v>
      </c>
      <c r="D28" s="38">
        <v>7701300000</v>
      </c>
      <c r="E28" s="38"/>
      <c r="F28" s="203">
        <f t="shared" si="0"/>
        <v>90700</v>
      </c>
      <c r="G28" s="360">
        <f t="shared" si="0"/>
        <v>547400.24</v>
      </c>
      <c r="H28" s="24">
        <f t="shared" si="0"/>
        <v>547400.24</v>
      </c>
    </row>
    <row r="29" spans="1:8">
      <c r="A29" s="31" t="s">
        <v>23</v>
      </c>
      <c r="B29" s="32" t="s">
        <v>237</v>
      </c>
      <c r="C29" s="37" t="s">
        <v>93</v>
      </c>
      <c r="D29" s="38">
        <v>7701389999</v>
      </c>
      <c r="E29" s="38">
        <v>540</v>
      </c>
      <c r="F29" s="203">
        <v>90700</v>
      </c>
      <c r="G29" s="360">
        <v>547400.24</v>
      </c>
      <c r="H29" s="24">
        <v>547400.24</v>
      </c>
    </row>
    <row r="30" spans="1:8" ht="31.5" hidden="1">
      <c r="A30" s="31" t="s">
        <v>235</v>
      </c>
      <c r="B30" s="32" t="s">
        <v>237</v>
      </c>
      <c r="C30" s="37" t="s">
        <v>236</v>
      </c>
      <c r="D30" s="38">
        <v>9020189999</v>
      </c>
      <c r="E30" s="38">
        <v>880</v>
      </c>
      <c r="F30" s="203">
        <v>0</v>
      </c>
      <c r="G30" s="360">
        <v>0</v>
      </c>
      <c r="H30" s="24">
        <v>0</v>
      </c>
    </row>
    <row r="31" spans="1:8">
      <c r="A31" s="9" t="s">
        <v>94</v>
      </c>
      <c r="B31" s="29" t="s">
        <v>237</v>
      </c>
      <c r="C31" s="35" t="s">
        <v>95</v>
      </c>
      <c r="D31" s="36"/>
      <c r="E31" s="36"/>
      <c r="F31" s="202">
        <f t="shared" ref="F31:H32" si="1">F32</f>
        <v>3000</v>
      </c>
      <c r="G31" s="361">
        <f t="shared" si="1"/>
        <v>3000</v>
      </c>
      <c r="H31" s="41">
        <f t="shared" si="1"/>
        <v>3000</v>
      </c>
    </row>
    <row r="32" spans="1:8" ht="31.5">
      <c r="A32" s="31" t="s">
        <v>132</v>
      </c>
      <c r="B32" s="32" t="s">
        <v>237</v>
      </c>
      <c r="C32" s="37" t="s">
        <v>95</v>
      </c>
      <c r="D32" s="38">
        <v>7700100000</v>
      </c>
      <c r="E32" s="38"/>
      <c r="F32" s="203">
        <f t="shared" si="1"/>
        <v>3000</v>
      </c>
      <c r="G32" s="360">
        <f t="shared" si="1"/>
        <v>3000</v>
      </c>
      <c r="H32" s="24">
        <f t="shared" si="1"/>
        <v>3000</v>
      </c>
    </row>
    <row r="33" spans="1:8">
      <c r="A33" s="31" t="s">
        <v>133</v>
      </c>
      <c r="B33" s="32" t="s">
        <v>237</v>
      </c>
      <c r="C33" s="37" t="s">
        <v>95</v>
      </c>
      <c r="D33" s="38">
        <v>7700189120</v>
      </c>
      <c r="E33" s="38">
        <v>870</v>
      </c>
      <c r="F33" s="203">
        <v>3000</v>
      </c>
      <c r="G33" s="360">
        <v>3000</v>
      </c>
      <c r="H33" s="24">
        <v>3000</v>
      </c>
    </row>
    <row r="34" spans="1:8" ht="152.44999999999999" customHeight="1">
      <c r="A34" s="180" t="s">
        <v>243</v>
      </c>
      <c r="B34" s="29" t="s">
        <v>237</v>
      </c>
      <c r="C34" s="35" t="s">
        <v>241</v>
      </c>
      <c r="D34" s="36"/>
      <c r="E34" s="36"/>
      <c r="F34" s="202">
        <f>F35</f>
        <v>600</v>
      </c>
      <c r="G34" s="361">
        <f>G35</f>
        <v>700</v>
      </c>
      <c r="H34" s="41">
        <f>H35</f>
        <v>700</v>
      </c>
    </row>
    <row r="35" spans="1:8" ht="47.25">
      <c r="A35" s="150" t="s">
        <v>122</v>
      </c>
      <c r="B35" s="32" t="s">
        <v>237</v>
      </c>
      <c r="C35" s="37" t="s">
        <v>241</v>
      </c>
      <c r="D35" s="38" t="s">
        <v>272</v>
      </c>
      <c r="E35" s="38"/>
      <c r="F35" s="203">
        <v>600</v>
      </c>
      <c r="G35" s="360">
        <v>700</v>
      </c>
      <c r="H35" s="24">
        <v>700</v>
      </c>
    </row>
    <row r="36" spans="1:8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203">
        <v>600</v>
      </c>
      <c r="G36" s="360">
        <v>700</v>
      </c>
      <c r="H36" s="24">
        <v>700</v>
      </c>
    </row>
    <row r="37" spans="1:8">
      <c r="A37" s="9" t="s">
        <v>155</v>
      </c>
      <c r="B37" s="21" t="s">
        <v>237</v>
      </c>
      <c r="C37" s="35" t="s">
        <v>156</v>
      </c>
      <c r="D37" s="36"/>
      <c r="E37" s="36"/>
      <c r="F37" s="202">
        <f>F38</f>
        <v>35100</v>
      </c>
      <c r="G37" s="361">
        <f>G38</f>
        <v>38100</v>
      </c>
      <c r="H37" s="41">
        <f>H38</f>
        <v>39100</v>
      </c>
    </row>
    <row r="38" spans="1:8" ht="31.5">
      <c r="A38" s="31" t="s">
        <v>154</v>
      </c>
      <c r="B38" s="37" t="s">
        <v>237</v>
      </c>
      <c r="C38" s="37" t="s">
        <v>153</v>
      </c>
      <c r="D38" s="38"/>
      <c r="E38" s="38"/>
      <c r="F38" s="203">
        <v>35100</v>
      </c>
      <c r="G38" s="360">
        <v>38100</v>
      </c>
      <c r="H38" s="24">
        <v>39100</v>
      </c>
    </row>
    <row r="39" spans="1:8" ht="63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203">
        <v>35100</v>
      </c>
      <c r="G39" s="360">
        <v>38100</v>
      </c>
      <c r="H39" s="24">
        <v>39100</v>
      </c>
    </row>
    <row r="40" spans="1:8" ht="58.1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203">
        <v>25400</v>
      </c>
      <c r="G40" s="360">
        <v>25400</v>
      </c>
      <c r="H40" s="24">
        <v>25400</v>
      </c>
    </row>
    <row r="41" spans="1:8" ht="72.599999999999994" customHeight="1">
      <c r="A41" s="31" t="s">
        <v>291</v>
      </c>
      <c r="B41" s="37" t="s">
        <v>237</v>
      </c>
      <c r="C41" s="37" t="s">
        <v>153</v>
      </c>
      <c r="D41" s="38">
        <v>7030251180</v>
      </c>
      <c r="E41" s="38">
        <v>129</v>
      </c>
      <c r="F41" s="203">
        <v>7700</v>
      </c>
      <c r="G41" s="360">
        <v>10700</v>
      </c>
      <c r="H41" s="24">
        <v>11700</v>
      </c>
    </row>
    <row r="42" spans="1:8" ht="47.25">
      <c r="A42" s="39" t="s">
        <v>122</v>
      </c>
      <c r="B42" s="37" t="s">
        <v>237</v>
      </c>
      <c r="C42" s="37" t="s">
        <v>153</v>
      </c>
      <c r="D42" s="38">
        <v>7030251180</v>
      </c>
      <c r="E42" s="38">
        <v>244</v>
      </c>
      <c r="F42" s="203">
        <v>2000</v>
      </c>
      <c r="G42" s="360">
        <v>2000</v>
      </c>
      <c r="H42" s="24">
        <v>2000</v>
      </c>
    </row>
    <row r="43" spans="1:8" ht="47.25">
      <c r="A43" s="9" t="s">
        <v>96</v>
      </c>
      <c r="B43" s="35" t="s">
        <v>237</v>
      </c>
      <c r="C43" s="35" t="s">
        <v>97</v>
      </c>
      <c r="D43" s="36"/>
      <c r="E43" s="36"/>
      <c r="F43" s="202">
        <f>F44+F48+F46</f>
        <v>30000</v>
      </c>
      <c r="G43" s="361">
        <f>G44+G48+G46</f>
        <v>25000</v>
      </c>
      <c r="H43" s="361">
        <f>H44+H48+H46</f>
        <v>25000</v>
      </c>
    </row>
    <row r="44" spans="1:8" ht="62.45" customHeight="1">
      <c r="A44" s="9" t="s">
        <v>297</v>
      </c>
      <c r="B44" s="35" t="s">
        <v>237</v>
      </c>
      <c r="C44" s="35" t="s">
        <v>99</v>
      </c>
      <c r="D44" s="36">
        <v>4100000000</v>
      </c>
      <c r="E44" s="36"/>
      <c r="F44" s="202">
        <v>4000</v>
      </c>
      <c r="G44" s="361">
        <v>4000</v>
      </c>
      <c r="H44" s="41">
        <v>4000</v>
      </c>
    </row>
    <row r="45" spans="1:8" ht="61.9" customHeight="1">
      <c r="A45" s="39" t="s">
        <v>122</v>
      </c>
      <c r="B45" s="37" t="s">
        <v>237</v>
      </c>
      <c r="C45" s="37" t="s">
        <v>99</v>
      </c>
      <c r="D45" s="38">
        <v>4100189999</v>
      </c>
      <c r="E45" s="38">
        <v>244</v>
      </c>
      <c r="F45" s="203">
        <v>4000</v>
      </c>
      <c r="G45" s="360">
        <v>4000</v>
      </c>
      <c r="H45" s="24">
        <v>4000</v>
      </c>
    </row>
    <row r="46" spans="1:8" ht="81" customHeight="1">
      <c r="A46" s="9" t="s">
        <v>298</v>
      </c>
      <c r="B46" s="35" t="s">
        <v>237</v>
      </c>
      <c r="C46" s="35" t="s">
        <v>99</v>
      </c>
      <c r="D46" s="36">
        <v>7700487010</v>
      </c>
      <c r="E46" s="36"/>
      <c r="F46" s="202">
        <f>F47</f>
        <v>6000</v>
      </c>
      <c r="G46" s="361">
        <f>G47</f>
        <v>6000</v>
      </c>
      <c r="H46" s="41">
        <f>H47</f>
        <v>6000</v>
      </c>
    </row>
    <row r="47" spans="1:8" ht="81" customHeight="1">
      <c r="A47" s="39" t="s">
        <v>122</v>
      </c>
      <c r="B47" s="37" t="s">
        <v>237</v>
      </c>
      <c r="C47" s="37" t="s">
        <v>99</v>
      </c>
      <c r="D47" s="38">
        <v>7700487010</v>
      </c>
      <c r="E47" s="38">
        <v>244</v>
      </c>
      <c r="F47" s="203">
        <v>6000</v>
      </c>
      <c r="G47" s="360">
        <v>6000</v>
      </c>
      <c r="H47" s="24">
        <v>6000</v>
      </c>
    </row>
    <row r="48" spans="1:8" s="155" customFormat="1" ht="47.25">
      <c r="A48" s="156" t="s">
        <v>134</v>
      </c>
      <c r="B48" s="157" t="s">
        <v>237</v>
      </c>
      <c r="C48" s="157" t="s">
        <v>101</v>
      </c>
      <c r="D48" s="158"/>
      <c r="E48" s="158"/>
      <c r="F48" s="202">
        <f>F49</f>
        <v>20000</v>
      </c>
      <c r="G48" s="361">
        <f>G49</f>
        <v>15000</v>
      </c>
      <c r="H48" s="41">
        <f>H49</f>
        <v>15000</v>
      </c>
    </row>
    <row r="49" spans="1:8" ht="51" customHeight="1">
      <c r="A49" s="39" t="s">
        <v>122</v>
      </c>
      <c r="B49" s="37" t="s">
        <v>237</v>
      </c>
      <c r="C49" s="37" t="s">
        <v>101</v>
      </c>
      <c r="D49" s="38">
        <v>7703280190</v>
      </c>
      <c r="E49" s="38">
        <v>244</v>
      </c>
      <c r="F49" s="203">
        <v>20000</v>
      </c>
      <c r="G49" s="360">
        <v>15000</v>
      </c>
      <c r="H49" s="24">
        <v>15000</v>
      </c>
    </row>
    <row r="50" spans="1:8">
      <c r="A50" s="9" t="s">
        <v>102</v>
      </c>
      <c r="B50" s="35" t="s">
        <v>237</v>
      </c>
      <c r="C50" s="35" t="s">
        <v>103</v>
      </c>
      <c r="D50" s="36"/>
      <c r="E50" s="36"/>
      <c r="F50" s="202">
        <f t="shared" ref="F50:H52" si="2">F51</f>
        <v>325000</v>
      </c>
      <c r="G50" s="361">
        <f t="shared" si="2"/>
        <v>265260.3</v>
      </c>
      <c r="H50" s="41">
        <f t="shared" si="2"/>
        <v>268364.71000000002</v>
      </c>
    </row>
    <row r="51" spans="1:8">
      <c r="A51" s="31" t="s">
        <v>104</v>
      </c>
      <c r="B51" s="37" t="s">
        <v>237</v>
      </c>
      <c r="C51" s="37" t="s">
        <v>105</v>
      </c>
      <c r="D51" s="38">
        <v>4200000000</v>
      </c>
      <c r="E51" s="38"/>
      <c r="F51" s="203">
        <f t="shared" si="2"/>
        <v>325000</v>
      </c>
      <c r="G51" s="360">
        <f t="shared" si="2"/>
        <v>265260.3</v>
      </c>
      <c r="H51" s="24">
        <f t="shared" si="2"/>
        <v>268364.71000000002</v>
      </c>
    </row>
    <row r="52" spans="1:8" ht="47.25">
      <c r="A52" s="43" t="s">
        <v>140</v>
      </c>
      <c r="B52" s="37" t="s">
        <v>237</v>
      </c>
      <c r="C52" s="37" t="s">
        <v>105</v>
      </c>
      <c r="D52" s="38">
        <v>4200100000</v>
      </c>
      <c r="E52" s="38"/>
      <c r="F52" s="203">
        <f t="shared" si="2"/>
        <v>325000</v>
      </c>
      <c r="G52" s="360">
        <f t="shared" si="2"/>
        <v>265260.3</v>
      </c>
      <c r="H52" s="24">
        <f t="shared" si="2"/>
        <v>268364.71000000002</v>
      </c>
    </row>
    <row r="53" spans="1:8" ht="36" customHeight="1">
      <c r="A53" s="113" t="s">
        <v>279</v>
      </c>
      <c r="B53" s="35" t="s">
        <v>237</v>
      </c>
      <c r="C53" s="35" t="s">
        <v>105</v>
      </c>
      <c r="D53" s="36">
        <v>4200189999</v>
      </c>
      <c r="E53" s="36">
        <v>244</v>
      </c>
      <c r="F53" s="202">
        <v>325000</v>
      </c>
      <c r="G53" s="361">
        <v>265260.3</v>
      </c>
      <c r="H53" s="41">
        <v>268364.71000000002</v>
      </c>
    </row>
    <row r="54" spans="1:8" ht="36" customHeight="1">
      <c r="A54" s="113" t="s">
        <v>361</v>
      </c>
      <c r="B54" s="35" t="s">
        <v>237</v>
      </c>
      <c r="C54" s="35" t="s">
        <v>362</v>
      </c>
      <c r="D54" s="36">
        <v>4500000000</v>
      </c>
      <c r="E54" s="36"/>
      <c r="F54" s="202">
        <f>F55</f>
        <v>1000</v>
      </c>
      <c r="G54" s="361">
        <f>G55</f>
        <v>1000</v>
      </c>
      <c r="H54" s="41">
        <f>H55</f>
        <v>1000</v>
      </c>
    </row>
    <row r="55" spans="1:8" ht="36" customHeight="1">
      <c r="A55" s="113" t="s">
        <v>301</v>
      </c>
      <c r="B55" s="35" t="s">
        <v>237</v>
      </c>
      <c r="C55" s="35" t="s">
        <v>360</v>
      </c>
      <c r="D55" s="36">
        <v>4500100000</v>
      </c>
      <c r="E55" s="36">
        <v>244</v>
      </c>
      <c r="F55" s="202">
        <v>1000</v>
      </c>
      <c r="G55" s="361">
        <v>1000</v>
      </c>
      <c r="H55" s="41">
        <v>1000</v>
      </c>
    </row>
    <row r="56" spans="1:8" ht="31.5">
      <c r="A56" s="9" t="s">
        <v>106</v>
      </c>
      <c r="B56" s="35" t="s">
        <v>237</v>
      </c>
      <c r="C56" s="35" t="s">
        <v>107</v>
      </c>
      <c r="D56" s="36"/>
      <c r="E56" s="36"/>
      <c r="F56" s="202">
        <f>F57</f>
        <v>65400</v>
      </c>
      <c r="G56" s="361">
        <f>G57</f>
        <v>57400</v>
      </c>
      <c r="H56" s="41">
        <f>H57</f>
        <v>61400</v>
      </c>
    </row>
    <row r="57" spans="1:8">
      <c r="A57" s="34" t="s">
        <v>115</v>
      </c>
      <c r="B57" s="35" t="s">
        <v>237</v>
      </c>
      <c r="C57" s="35" t="s">
        <v>116</v>
      </c>
      <c r="D57" s="36">
        <v>7700000000</v>
      </c>
      <c r="E57" s="36"/>
      <c r="F57" s="202">
        <f>F67+F65+F63+F61+F59</f>
        <v>65400</v>
      </c>
      <c r="G57" s="361">
        <f>G67+G65+G63+G61+G59</f>
        <v>57400</v>
      </c>
      <c r="H57" s="41">
        <f>H67+H65+H63+H61+H59</f>
        <v>61400</v>
      </c>
    </row>
    <row r="58" spans="1:8" ht="31.5">
      <c r="A58" s="45" t="s">
        <v>135</v>
      </c>
      <c r="B58" s="37" t="s">
        <v>237</v>
      </c>
      <c r="C58" s="37" t="s">
        <v>116</v>
      </c>
      <c r="D58" s="46">
        <v>7700189999</v>
      </c>
      <c r="E58" s="38"/>
      <c r="F58" s="203">
        <f>F59</f>
        <v>9000</v>
      </c>
      <c r="G58" s="360">
        <f>G59</f>
        <v>9000</v>
      </c>
      <c r="H58" s="24">
        <f>H59</f>
        <v>9000</v>
      </c>
    </row>
    <row r="59" spans="1:8" ht="47.25">
      <c r="A59" s="39" t="s">
        <v>122</v>
      </c>
      <c r="B59" s="37" t="s">
        <v>237</v>
      </c>
      <c r="C59" s="37" t="s">
        <v>116</v>
      </c>
      <c r="D59" s="38">
        <v>7700189999</v>
      </c>
      <c r="E59" s="38">
        <v>244</v>
      </c>
      <c r="F59" s="203">
        <v>9000</v>
      </c>
      <c r="G59" s="360">
        <v>9000</v>
      </c>
      <c r="H59" s="24">
        <v>9000</v>
      </c>
    </row>
    <row r="60" spans="1:8" ht="52.15" customHeight="1">
      <c r="A60" s="45" t="s">
        <v>140</v>
      </c>
      <c r="B60" s="37" t="s">
        <v>237</v>
      </c>
      <c r="C60" s="37" t="s">
        <v>116</v>
      </c>
      <c r="D60" s="46">
        <v>7702500000</v>
      </c>
      <c r="E60" s="38"/>
      <c r="F60" s="203">
        <f>F61</f>
        <v>9000</v>
      </c>
      <c r="G60" s="360">
        <f>G61</f>
        <v>10000</v>
      </c>
      <c r="H60" s="24">
        <f>H61</f>
        <v>9000</v>
      </c>
    </row>
    <row r="61" spans="1:8" ht="47.25">
      <c r="A61" s="39" t="s">
        <v>122</v>
      </c>
      <c r="B61" s="37" t="s">
        <v>237</v>
      </c>
      <c r="C61" s="37" t="s">
        <v>116</v>
      </c>
      <c r="D61" s="38">
        <v>7702589999</v>
      </c>
      <c r="E61" s="38">
        <v>244</v>
      </c>
      <c r="F61" s="203">
        <v>9000</v>
      </c>
      <c r="G61" s="360">
        <v>10000</v>
      </c>
      <c r="H61" s="24">
        <v>9000</v>
      </c>
    </row>
    <row r="62" spans="1:8" ht="47.25">
      <c r="A62" s="45" t="s">
        <v>228</v>
      </c>
      <c r="B62" s="37" t="s">
        <v>237</v>
      </c>
      <c r="C62" s="37" t="s">
        <v>116</v>
      </c>
      <c r="D62" s="46">
        <v>7703500000</v>
      </c>
      <c r="E62" s="38"/>
      <c r="F62" s="203">
        <v>1000</v>
      </c>
      <c r="G62" s="360">
        <v>1000</v>
      </c>
      <c r="H62" s="24">
        <v>1000</v>
      </c>
    </row>
    <row r="63" spans="1:8" ht="47.25">
      <c r="A63" s="39" t="s">
        <v>122</v>
      </c>
      <c r="B63" s="37" t="s">
        <v>237</v>
      </c>
      <c r="C63" s="37" t="s">
        <v>116</v>
      </c>
      <c r="D63" s="38">
        <v>7703589999</v>
      </c>
      <c r="E63" s="38">
        <v>244</v>
      </c>
      <c r="F63" s="203">
        <v>1000</v>
      </c>
      <c r="G63" s="360">
        <v>1000</v>
      </c>
      <c r="H63" s="24">
        <v>1000</v>
      </c>
    </row>
    <row r="64" spans="1:8" ht="31.5">
      <c r="A64" s="45" t="s">
        <v>136</v>
      </c>
      <c r="B64" s="37" t="s">
        <v>237</v>
      </c>
      <c r="C64" s="37" t="s">
        <v>116</v>
      </c>
      <c r="D64" s="38">
        <v>7704500000</v>
      </c>
      <c r="E64" s="38"/>
      <c r="F64" s="203">
        <v>1000</v>
      </c>
      <c r="G64" s="360">
        <v>1000</v>
      </c>
      <c r="H64" s="24">
        <v>1000</v>
      </c>
    </row>
    <row r="65" spans="1:8" ht="47.25">
      <c r="A65" s="39" t="s">
        <v>122</v>
      </c>
      <c r="B65" s="37" t="s">
        <v>237</v>
      </c>
      <c r="C65" s="37" t="s">
        <v>116</v>
      </c>
      <c r="D65" s="38">
        <v>7704589999</v>
      </c>
      <c r="E65" s="38">
        <v>244</v>
      </c>
      <c r="F65" s="203">
        <v>1000</v>
      </c>
      <c r="G65" s="360">
        <v>1000</v>
      </c>
      <c r="H65" s="24">
        <v>1000</v>
      </c>
    </row>
    <row r="66" spans="1:8" ht="31.5">
      <c r="A66" s="45" t="s">
        <v>137</v>
      </c>
      <c r="B66" s="37" t="s">
        <v>237</v>
      </c>
      <c r="C66" s="37" t="s">
        <v>116</v>
      </c>
      <c r="D66" s="38">
        <v>7705500000</v>
      </c>
      <c r="E66" s="38"/>
      <c r="F66" s="203">
        <f>F67</f>
        <v>45400</v>
      </c>
      <c r="G66" s="360">
        <f>G67</f>
        <v>36400</v>
      </c>
      <c r="H66" s="24">
        <f>H67</f>
        <v>41400</v>
      </c>
    </row>
    <row r="67" spans="1:8" ht="47.25">
      <c r="A67" s="39" t="s">
        <v>122</v>
      </c>
      <c r="B67" s="37" t="s">
        <v>237</v>
      </c>
      <c r="C67" s="37" t="s">
        <v>116</v>
      </c>
      <c r="D67" s="38">
        <v>7705589999</v>
      </c>
      <c r="E67" s="38">
        <v>244</v>
      </c>
      <c r="F67" s="203">
        <v>45400</v>
      </c>
      <c r="G67" s="360">
        <v>36400</v>
      </c>
      <c r="H67" s="24">
        <v>41400</v>
      </c>
    </row>
    <row r="68" spans="1:8">
      <c r="A68" s="9" t="s">
        <v>110</v>
      </c>
      <c r="B68" s="35" t="s">
        <v>237</v>
      </c>
      <c r="C68" s="35" t="s">
        <v>111</v>
      </c>
      <c r="D68" s="36"/>
      <c r="E68" s="36"/>
      <c r="F68" s="202">
        <f>F69</f>
        <v>241600</v>
      </c>
      <c r="G68" s="361">
        <f>G69</f>
        <v>190130</v>
      </c>
      <c r="H68" s="361">
        <v>188300</v>
      </c>
    </row>
    <row r="69" spans="1:8">
      <c r="A69" s="31" t="s">
        <v>162</v>
      </c>
      <c r="B69" s="37" t="s">
        <v>237</v>
      </c>
      <c r="C69" s="37" t="s">
        <v>113</v>
      </c>
      <c r="D69" s="38"/>
      <c r="E69" s="38"/>
      <c r="F69" s="203">
        <f>F70+F75</f>
        <v>241600</v>
      </c>
      <c r="G69" s="360">
        <f>G70+G75</f>
        <v>190130</v>
      </c>
      <c r="H69" s="24">
        <f>H70+H75</f>
        <v>188264</v>
      </c>
    </row>
    <row r="70" spans="1:8" ht="47.25">
      <c r="A70" s="34" t="s">
        <v>212</v>
      </c>
      <c r="B70" s="37" t="s">
        <v>237</v>
      </c>
      <c r="C70" s="37" t="s">
        <v>113</v>
      </c>
      <c r="D70" s="69">
        <v>7700700000</v>
      </c>
      <c r="E70" s="38"/>
      <c r="F70" s="203">
        <f>F71+F72+F73+F74</f>
        <v>161400</v>
      </c>
      <c r="G70" s="360">
        <f>G71+G72+G73+G74</f>
        <v>121000</v>
      </c>
      <c r="H70" s="360">
        <f>H71+H72+H73+H74</f>
        <v>119004</v>
      </c>
    </row>
    <row r="71" spans="1:8" ht="47.25">
      <c r="A71" s="45" t="s">
        <v>130</v>
      </c>
      <c r="B71" s="37" t="s">
        <v>237</v>
      </c>
      <c r="C71" s="37" t="s">
        <v>113</v>
      </c>
      <c r="D71" s="69">
        <v>7700782110</v>
      </c>
      <c r="E71" s="38">
        <v>111</v>
      </c>
      <c r="F71" s="203">
        <v>117400</v>
      </c>
      <c r="G71" s="360">
        <v>85000</v>
      </c>
      <c r="H71" s="24">
        <v>85004</v>
      </c>
    </row>
    <row r="72" spans="1:8" ht="63">
      <c r="A72" s="181" t="s">
        <v>294</v>
      </c>
      <c r="B72" s="37" t="s">
        <v>237</v>
      </c>
      <c r="C72" s="37" t="s">
        <v>113</v>
      </c>
      <c r="D72" s="69">
        <v>7700782110</v>
      </c>
      <c r="E72" s="38">
        <v>119</v>
      </c>
      <c r="F72" s="203">
        <v>35000</v>
      </c>
      <c r="G72" s="360">
        <v>26000</v>
      </c>
      <c r="H72" s="24">
        <v>26000</v>
      </c>
    </row>
    <row r="73" spans="1:8" ht="47.25">
      <c r="A73" s="31" t="s">
        <v>127</v>
      </c>
      <c r="B73" s="37" t="s">
        <v>237</v>
      </c>
      <c r="C73" s="37" t="s">
        <v>113</v>
      </c>
      <c r="D73" s="69">
        <v>7700782190</v>
      </c>
      <c r="E73" s="38">
        <v>122</v>
      </c>
      <c r="F73" s="203">
        <v>1000</v>
      </c>
      <c r="G73" s="360">
        <v>1000</v>
      </c>
      <c r="H73" s="24">
        <v>1000</v>
      </c>
    </row>
    <row r="74" spans="1:8" ht="47.25">
      <c r="A74" s="39" t="s">
        <v>122</v>
      </c>
      <c r="B74" s="37" t="s">
        <v>237</v>
      </c>
      <c r="C74" s="37" t="s">
        <v>113</v>
      </c>
      <c r="D74" s="69">
        <v>7700782190</v>
      </c>
      <c r="E74" s="38">
        <v>244</v>
      </c>
      <c r="F74" s="203">
        <v>8000</v>
      </c>
      <c r="G74" s="360">
        <v>9000</v>
      </c>
      <c r="H74" s="24">
        <v>7000</v>
      </c>
    </row>
    <row r="75" spans="1:8" ht="47.25">
      <c r="A75" s="70" t="s">
        <v>210</v>
      </c>
      <c r="B75" s="37" t="s">
        <v>237</v>
      </c>
      <c r="C75" s="37" t="s">
        <v>113</v>
      </c>
      <c r="D75" s="69">
        <v>7700800000</v>
      </c>
      <c r="E75" s="38"/>
      <c r="F75" s="203">
        <f>F76+F78+F77</f>
        <v>80200</v>
      </c>
      <c r="G75" s="360">
        <f>G76+G78+G77</f>
        <v>69130</v>
      </c>
      <c r="H75" s="360">
        <f>H76+H78+H77</f>
        <v>69260</v>
      </c>
    </row>
    <row r="76" spans="1:8" ht="47.25">
      <c r="A76" s="45" t="s">
        <v>130</v>
      </c>
      <c r="B76" s="37" t="s">
        <v>237</v>
      </c>
      <c r="C76" s="37" t="s">
        <v>113</v>
      </c>
      <c r="D76" s="69">
        <v>7700882110</v>
      </c>
      <c r="E76" s="38">
        <v>111</v>
      </c>
      <c r="F76" s="203">
        <v>60000</v>
      </c>
      <c r="G76" s="360">
        <v>50000</v>
      </c>
      <c r="H76" s="24">
        <v>50000</v>
      </c>
    </row>
    <row r="77" spans="1:8" ht="63">
      <c r="A77" s="181" t="s">
        <v>294</v>
      </c>
      <c r="B77" s="37" t="s">
        <v>237</v>
      </c>
      <c r="C77" s="37" t="s">
        <v>113</v>
      </c>
      <c r="D77" s="69">
        <v>7700882110</v>
      </c>
      <c r="E77" s="38">
        <v>119</v>
      </c>
      <c r="F77" s="203">
        <v>18200</v>
      </c>
      <c r="G77" s="360">
        <v>17130</v>
      </c>
      <c r="H77" s="24">
        <v>17260</v>
      </c>
    </row>
    <row r="78" spans="1:8" ht="47.25">
      <c r="A78" s="39" t="s">
        <v>122</v>
      </c>
      <c r="B78" s="37" t="s">
        <v>237</v>
      </c>
      <c r="C78" s="37" t="s">
        <v>113</v>
      </c>
      <c r="D78" s="69">
        <v>7700882190</v>
      </c>
      <c r="E78" s="38">
        <v>244</v>
      </c>
      <c r="F78" s="203">
        <v>2000</v>
      </c>
      <c r="G78" s="360">
        <v>2000</v>
      </c>
      <c r="H78" s="24">
        <v>2000</v>
      </c>
    </row>
    <row r="79" spans="1:8" s="120" customFormat="1" ht="31.5">
      <c r="A79" s="116" t="s">
        <v>232</v>
      </c>
      <c r="B79" s="117">
        <v>996</v>
      </c>
      <c r="C79" s="117"/>
      <c r="D79" s="118"/>
      <c r="E79" s="38"/>
      <c r="F79" s="203">
        <f>F80</f>
        <v>45000</v>
      </c>
      <c r="G79" s="361">
        <f>G80</f>
        <v>45000</v>
      </c>
      <c r="H79" s="373">
        <f>H80</f>
        <v>45000</v>
      </c>
    </row>
    <row r="80" spans="1:8" s="107" customFormat="1" ht="34.5" customHeight="1">
      <c r="A80" s="121" t="s">
        <v>231</v>
      </c>
      <c r="B80" s="122">
        <v>996</v>
      </c>
      <c r="C80" s="122">
        <v>1001</v>
      </c>
      <c r="D80" s="123" t="s">
        <v>278</v>
      </c>
      <c r="E80" s="38">
        <v>321</v>
      </c>
      <c r="F80" s="203">
        <v>45000</v>
      </c>
      <c r="G80" s="360">
        <v>45000</v>
      </c>
      <c r="H80" s="374">
        <v>45000</v>
      </c>
    </row>
    <row r="81" spans="1:8" s="107" customFormat="1">
      <c r="A81" s="121" t="s">
        <v>227</v>
      </c>
      <c r="B81" s="122">
        <v>996</v>
      </c>
      <c r="C81" s="122">
        <v>1001</v>
      </c>
      <c r="D81" s="123" t="s">
        <v>277</v>
      </c>
      <c r="E81" s="38">
        <v>321</v>
      </c>
      <c r="F81" s="203">
        <v>45000</v>
      </c>
      <c r="G81" s="360">
        <v>45000</v>
      </c>
      <c r="H81" s="374">
        <v>45000</v>
      </c>
    </row>
    <row r="82" spans="1:8">
      <c r="A82" s="9" t="s">
        <v>114</v>
      </c>
      <c r="B82" s="21"/>
      <c r="C82" s="21"/>
      <c r="D82" s="10"/>
      <c r="E82" s="10"/>
      <c r="F82" s="219">
        <f>F79+F68+F56+F55+F50+F48+F46+F44+F37+F34+F27+F19+F15+F31</f>
        <v>2493900</v>
      </c>
      <c r="G82" s="375">
        <v>2277560.2999999998</v>
      </c>
      <c r="H82" s="41">
        <v>2276764.71</v>
      </c>
    </row>
    <row r="84" spans="1:8" ht="18.75">
      <c r="A84" s="1" t="s">
        <v>219</v>
      </c>
      <c r="H84" s="3" t="s">
        <v>220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6"/>
  <sheetViews>
    <sheetView topLeftCell="A84" zoomScaleNormal="100" workbookViewId="0">
      <selection activeCell="B102" sqref="B102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" style="19" customWidth="1"/>
    <col min="7" max="7" width="0.28515625" style="19" hidden="1" customWidth="1"/>
    <col min="8" max="8" width="19.7109375" style="15" hidden="1" customWidth="1"/>
  </cols>
  <sheetData>
    <row r="1" spans="1:8">
      <c r="D1" s="18" t="s">
        <v>391</v>
      </c>
      <c r="F1" s="19" t="s">
        <v>437</v>
      </c>
    </row>
    <row r="2" spans="1:8">
      <c r="D2" s="18" t="s">
        <v>373</v>
      </c>
    </row>
    <row r="3" spans="1:8">
      <c r="D3" s="5"/>
      <c r="F3" s="19" t="s">
        <v>434</v>
      </c>
    </row>
    <row r="4" spans="1:8">
      <c r="D4" s="18"/>
      <c r="E4" s="18"/>
      <c r="F4" s="18"/>
      <c r="G4" s="18"/>
    </row>
    <row r="5" spans="1:8">
      <c r="A5" s="431" t="s">
        <v>166</v>
      </c>
      <c r="B5" s="431"/>
      <c r="C5" s="432"/>
      <c r="D5" s="432"/>
      <c r="E5" s="432"/>
      <c r="F5" s="432"/>
      <c r="G5" s="432"/>
      <c r="H5" s="432"/>
    </row>
    <row r="6" spans="1:8">
      <c r="A6" s="431" t="s">
        <v>233</v>
      </c>
      <c r="B6" s="431"/>
      <c r="C6" s="431"/>
      <c r="D6" s="431"/>
      <c r="E6" s="431"/>
      <c r="F6" s="431"/>
      <c r="G6" s="431"/>
      <c r="H6" s="431"/>
    </row>
    <row r="7" spans="1:8">
      <c r="A7" s="431" t="s">
        <v>409</v>
      </c>
      <c r="B7" s="431"/>
      <c r="C7" s="431"/>
      <c r="D7" s="431"/>
      <c r="E7" s="431"/>
      <c r="F7" s="431"/>
      <c r="G7" s="431"/>
      <c r="H7" s="431"/>
    </row>
    <row r="8" spans="1:8">
      <c r="A8" s="8" t="s">
        <v>83</v>
      </c>
      <c r="B8" s="8" t="s">
        <v>83</v>
      </c>
      <c r="C8" s="8" t="s">
        <v>83</v>
      </c>
      <c r="D8" s="20" t="s">
        <v>83</v>
      </c>
      <c r="E8" s="20" t="s">
        <v>83</v>
      </c>
      <c r="F8" s="20"/>
      <c r="G8" s="20"/>
      <c r="H8" s="8"/>
    </row>
    <row r="9" spans="1:8" ht="41.25" customHeight="1">
      <c r="A9" s="450" t="s">
        <v>84</v>
      </c>
      <c r="B9" s="452" t="s">
        <v>160</v>
      </c>
      <c r="C9" s="452" t="s">
        <v>85</v>
      </c>
      <c r="D9" s="454" t="s">
        <v>118</v>
      </c>
      <c r="E9" s="454" t="s">
        <v>119</v>
      </c>
      <c r="F9" s="333" t="s">
        <v>3</v>
      </c>
      <c r="G9" s="209" t="s">
        <v>3</v>
      </c>
      <c r="H9" s="210" t="s">
        <v>3</v>
      </c>
    </row>
    <row r="10" spans="1:8" hidden="1">
      <c r="A10" s="451"/>
      <c r="B10" s="453"/>
      <c r="C10" s="453"/>
      <c r="D10" s="455"/>
      <c r="E10" s="455"/>
      <c r="F10" s="334">
        <v>2018</v>
      </c>
      <c r="G10" s="211">
        <v>2019</v>
      </c>
      <c r="H10" s="210">
        <v>2020</v>
      </c>
    </row>
    <row r="11" spans="1:8" ht="47.25">
      <c r="A11" s="28" t="s">
        <v>225</v>
      </c>
      <c r="B11" s="29" t="s">
        <v>237</v>
      </c>
      <c r="C11" s="29"/>
      <c r="D11" s="30"/>
      <c r="E11" s="30"/>
      <c r="F11" s="361"/>
      <c r="G11" s="197"/>
      <c r="H11" s="212"/>
    </row>
    <row r="12" spans="1:8">
      <c r="A12" s="9" t="s">
        <v>86</v>
      </c>
      <c r="B12" s="29" t="s">
        <v>237</v>
      </c>
      <c r="C12" s="29" t="s">
        <v>87</v>
      </c>
      <c r="D12" s="30"/>
      <c r="E12" s="30"/>
      <c r="F12" s="361">
        <f>F13+F18+F26+F30+F33</f>
        <v>2534299.7999999998</v>
      </c>
      <c r="G12" s="197">
        <f>G13+G18+G26+G30+G33</f>
        <v>1670640</v>
      </c>
      <c r="H12" s="213">
        <f>H13+H18+H26+H30+H33</f>
        <v>1609030</v>
      </c>
    </row>
    <row r="13" spans="1:8" ht="47.25">
      <c r="A13" s="9" t="s">
        <v>88</v>
      </c>
      <c r="B13" s="29" t="s">
        <v>237</v>
      </c>
      <c r="C13" s="29" t="s">
        <v>89</v>
      </c>
      <c r="D13" s="30"/>
      <c r="E13" s="30"/>
      <c r="F13" s="361">
        <f>F14</f>
        <v>517400.74</v>
      </c>
      <c r="G13" s="197">
        <f>G14</f>
        <v>358140</v>
      </c>
      <c r="H13" s="213">
        <f>H14</f>
        <v>295330</v>
      </c>
    </row>
    <row r="14" spans="1:8">
      <c r="A14" s="34" t="s">
        <v>123</v>
      </c>
      <c r="B14" s="29" t="s">
        <v>237</v>
      </c>
      <c r="C14" s="29" t="s">
        <v>89</v>
      </c>
      <c r="D14" s="30">
        <v>7700300000</v>
      </c>
      <c r="E14" s="30"/>
      <c r="F14" s="387">
        <f>F15+F17+F16</f>
        <v>517400.74</v>
      </c>
      <c r="G14" s="214">
        <f>G15+G17+G16</f>
        <v>358140</v>
      </c>
      <c r="H14" s="214">
        <f>H15+H17+H16</f>
        <v>295330</v>
      </c>
    </row>
    <row r="15" spans="1:8" ht="45.6" customHeight="1">
      <c r="A15" s="12" t="s">
        <v>121</v>
      </c>
      <c r="B15" s="32" t="s">
        <v>237</v>
      </c>
      <c r="C15" s="32" t="s">
        <v>89</v>
      </c>
      <c r="D15" s="33">
        <v>7700380110</v>
      </c>
      <c r="E15" s="33">
        <v>121</v>
      </c>
      <c r="F15" s="360">
        <v>400000.74</v>
      </c>
      <c r="G15" s="199">
        <v>301640</v>
      </c>
      <c r="H15" s="215">
        <v>240830</v>
      </c>
    </row>
    <row r="16" spans="1:8" ht="79.150000000000006" customHeight="1">
      <c r="A16" s="49" t="s">
        <v>291</v>
      </c>
      <c r="B16" s="32" t="s">
        <v>237</v>
      </c>
      <c r="C16" s="32" t="s">
        <v>89</v>
      </c>
      <c r="D16" s="33">
        <v>7700380110</v>
      </c>
      <c r="E16" s="33">
        <v>129</v>
      </c>
      <c r="F16" s="360">
        <v>116400</v>
      </c>
      <c r="G16" s="199">
        <v>54500</v>
      </c>
      <c r="H16" s="215">
        <v>52500</v>
      </c>
    </row>
    <row r="17" spans="1:8" ht="47.2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360">
        <v>1000</v>
      </c>
      <c r="G17" s="203">
        <v>2000</v>
      </c>
      <c r="H17" s="216">
        <v>2000</v>
      </c>
    </row>
    <row r="18" spans="1:8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361">
        <f>F19+F21+F22+F23+F24+F25+F20</f>
        <v>1465835.8199999998</v>
      </c>
      <c r="G18" s="202">
        <f>G19+G21+G22+G23+G24+G25+G20</f>
        <v>1218200</v>
      </c>
      <c r="H18" s="213">
        <f>H19+H21+H22+H23+H24+H25+H20</f>
        <v>1219400</v>
      </c>
    </row>
    <row r="19" spans="1:8" ht="47.2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360">
        <v>1001489.82</v>
      </c>
      <c r="G19" s="203">
        <v>813100</v>
      </c>
      <c r="H19" s="216">
        <v>814100</v>
      </c>
    </row>
    <row r="20" spans="1:8" ht="64.150000000000006" customHeight="1">
      <c r="A20" s="31" t="s">
        <v>291</v>
      </c>
      <c r="B20" s="32" t="s">
        <v>237</v>
      </c>
      <c r="C20" s="37" t="s">
        <v>91</v>
      </c>
      <c r="D20" s="38">
        <v>7700480110</v>
      </c>
      <c r="E20" s="38">
        <v>129</v>
      </c>
      <c r="F20" s="360">
        <v>321436</v>
      </c>
      <c r="G20" s="203">
        <v>264700</v>
      </c>
      <c r="H20" s="216">
        <v>265700</v>
      </c>
    </row>
    <row r="21" spans="1:8" ht="47.25">
      <c r="A21" s="12" t="s">
        <v>126</v>
      </c>
      <c r="B21" s="32" t="s">
        <v>237</v>
      </c>
      <c r="C21" s="37" t="s">
        <v>91</v>
      </c>
      <c r="D21" s="38">
        <v>7700480190</v>
      </c>
      <c r="E21" s="38">
        <v>122</v>
      </c>
      <c r="F21" s="360">
        <v>3000</v>
      </c>
      <c r="G21" s="203">
        <v>3000</v>
      </c>
      <c r="H21" s="216">
        <v>3000</v>
      </c>
    </row>
    <row r="22" spans="1:8" ht="31.5" hidden="1">
      <c r="A22" s="31" t="s">
        <v>127</v>
      </c>
      <c r="B22" s="32" t="s">
        <v>237</v>
      </c>
      <c r="C22" s="37" t="s">
        <v>91</v>
      </c>
      <c r="D22" s="38">
        <v>770048019</v>
      </c>
      <c r="E22" s="33">
        <v>242</v>
      </c>
      <c r="F22" s="360"/>
      <c r="G22" s="199"/>
      <c r="H22" s="215"/>
    </row>
    <row r="23" spans="1:8">
      <c r="A23" s="39" t="s">
        <v>428</v>
      </c>
      <c r="B23" s="32" t="s">
        <v>237</v>
      </c>
      <c r="C23" s="37" t="s">
        <v>91</v>
      </c>
      <c r="D23" s="38">
        <v>7700480190</v>
      </c>
      <c r="E23" s="33">
        <v>244</v>
      </c>
      <c r="F23" s="360">
        <v>134910</v>
      </c>
      <c r="G23" s="199">
        <v>135400</v>
      </c>
      <c r="H23" s="215">
        <v>134600</v>
      </c>
    </row>
    <row r="24" spans="1:8">
      <c r="A24" s="31" t="s">
        <v>129</v>
      </c>
      <c r="B24" s="32" t="s">
        <v>237</v>
      </c>
      <c r="C24" s="37" t="s">
        <v>91</v>
      </c>
      <c r="D24" s="38">
        <v>7700489999</v>
      </c>
      <c r="E24" s="38">
        <v>852</v>
      </c>
      <c r="F24" s="360">
        <v>4000</v>
      </c>
      <c r="G24" s="203">
        <v>1000</v>
      </c>
      <c r="H24" s="216">
        <v>1000</v>
      </c>
    </row>
    <row r="25" spans="1:8" s="155" customFormat="1" ht="24.6" customHeight="1">
      <c r="A25" s="150" t="s">
        <v>293</v>
      </c>
      <c r="B25" s="151" t="s">
        <v>237</v>
      </c>
      <c r="C25" s="151" t="s">
        <v>91</v>
      </c>
      <c r="D25" s="38">
        <v>7700489999</v>
      </c>
      <c r="E25" s="153">
        <v>853</v>
      </c>
      <c r="F25" s="360">
        <v>1000</v>
      </c>
      <c r="G25" s="203">
        <v>1000</v>
      </c>
      <c r="H25" s="216">
        <v>1000</v>
      </c>
    </row>
    <row r="26" spans="1:8" ht="34.5" customHeight="1">
      <c r="A26" s="9" t="s">
        <v>92</v>
      </c>
      <c r="B26" s="29" t="s">
        <v>237</v>
      </c>
      <c r="C26" s="35" t="s">
        <v>93</v>
      </c>
      <c r="D26" s="36"/>
      <c r="E26" s="36"/>
      <c r="F26" s="361">
        <f>F27</f>
        <v>547363.24</v>
      </c>
      <c r="G26" s="202">
        <f t="shared" ref="G26:H27" si="0">G27</f>
        <v>90700</v>
      </c>
      <c r="H26" s="213">
        <f t="shared" si="0"/>
        <v>90700</v>
      </c>
    </row>
    <row r="27" spans="1:8" ht="31.5">
      <c r="A27" s="31" t="s">
        <v>128</v>
      </c>
      <c r="B27" s="32" t="s">
        <v>237</v>
      </c>
      <c r="C27" s="37" t="s">
        <v>93</v>
      </c>
      <c r="D27" s="38">
        <v>7701300000</v>
      </c>
      <c r="E27" s="38"/>
      <c r="F27" s="360">
        <f>F28</f>
        <v>547363.24</v>
      </c>
      <c r="G27" s="203">
        <f t="shared" si="0"/>
        <v>90700</v>
      </c>
      <c r="H27" s="216">
        <f t="shared" si="0"/>
        <v>90700</v>
      </c>
    </row>
    <row r="28" spans="1:8">
      <c r="A28" s="31" t="s">
        <v>23</v>
      </c>
      <c r="B28" s="32" t="s">
        <v>237</v>
      </c>
      <c r="C28" s="37" t="s">
        <v>93</v>
      </c>
      <c r="D28" s="38">
        <v>7701389999</v>
      </c>
      <c r="E28" s="38">
        <v>540</v>
      </c>
      <c r="F28" s="360">
        <v>547363.24</v>
      </c>
      <c r="G28" s="203">
        <v>90700</v>
      </c>
      <c r="H28" s="216">
        <v>90700</v>
      </c>
    </row>
    <row r="29" spans="1:8" ht="31.5" hidden="1">
      <c r="A29" s="31" t="s">
        <v>235</v>
      </c>
      <c r="B29" s="32" t="s">
        <v>237</v>
      </c>
      <c r="C29" s="37" t="s">
        <v>236</v>
      </c>
      <c r="D29" s="38">
        <v>9020189999</v>
      </c>
      <c r="E29" s="38">
        <v>880</v>
      </c>
      <c r="F29" s="360">
        <v>0</v>
      </c>
      <c r="G29" s="203">
        <v>0</v>
      </c>
      <c r="H29" s="216">
        <v>0</v>
      </c>
    </row>
    <row r="30" spans="1:8">
      <c r="A30" s="9" t="s">
        <v>94</v>
      </c>
      <c r="B30" s="29" t="s">
        <v>237</v>
      </c>
      <c r="C30" s="35" t="s">
        <v>95</v>
      </c>
      <c r="D30" s="36"/>
      <c r="E30" s="36"/>
      <c r="F30" s="361">
        <f t="shared" ref="F30:H31" si="1">F31</f>
        <v>3000</v>
      </c>
      <c r="G30" s="202">
        <f t="shared" si="1"/>
        <v>3000</v>
      </c>
      <c r="H30" s="213">
        <f t="shared" si="1"/>
        <v>3000</v>
      </c>
    </row>
    <row r="31" spans="1:8" ht="31.5">
      <c r="A31" s="31" t="s">
        <v>132</v>
      </c>
      <c r="B31" s="32" t="s">
        <v>237</v>
      </c>
      <c r="C31" s="37" t="s">
        <v>95</v>
      </c>
      <c r="D31" s="38">
        <v>7700100000</v>
      </c>
      <c r="E31" s="38"/>
      <c r="F31" s="360">
        <f t="shared" si="1"/>
        <v>3000</v>
      </c>
      <c r="G31" s="203">
        <f t="shared" si="1"/>
        <v>3000</v>
      </c>
      <c r="H31" s="216">
        <f t="shared" si="1"/>
        <v>3000</v>
      </c>
    </row>
    <row r="32" spans="1:8">
      <c r="A32" s="31" t="s">
        <v>133</v>
      </c>
      <c r="B32" s="32" t="s">
        <v>237</v>
      </c>
      <c r="C32" s="37" t="s">
        <v>95</v>
      </c>
      <c r="D32" s="38">
        <v>7700189120</v>
      </c>
      <c r="E32" s="38">
        <v>870</v>
      </c>
      <c r="F32" s="360">
        <v>3000</v>
      </c>
      <c r="G32" s="203">
        <v>3000</v>
      </c>
      <c r="H32" s="216">
        <v>3000</v>
      </c>
    </row>
    <row r="33" spans="1:8" ht="126" customHeight="1">
      <c r="A33" s="180" t="s">
        <v>243</v>
      </c>
      <c r="B33" s="29" t="s">
        <v>237</v>
      </c>
      <c r="C33" s="35" t="s">
        <v>241</v>
      </c>
      <c r="D33" s="36"/>
      <c r="E33" s="36"/>
      <c r="F33" s="361">
        <f>F34</f>
        <v>700</v>
      </c>
      <c r="G33" s="202">
        <f>G34</f>
        <v>600</v>
      </c>
      <c r="H33" s="213">
        <f>H34</f>
        <v>600</v>
      </c>
    </row>
    <row r="34" spans="1:8">
      <c r="A34" s="39" t="s">
        <v>428</v>
      </c>
      <c r="B34" s="32" t="s">
        <v>237</v>
      </c>
      <c r="C34" s="37" t="s">
        <v>241</v>
      </c>
      <c r="D34" s="38" t="s">
        <v>272</v>
      </c>
      <c r="E34" s="38"/>
      <c r="F34" s="360">
        <f>F35</f>
        <v>700</v>
      </c>
      <c r="G34" s="203">
        <v>600</v>
      </c>
      <c r="H34" s="216">
        <v>600</v>
      </c>
    </row>
    <row r="35" spans="1:8">
      <c r="A35" s="31" t="s">
        <v>244</v>
      </c>
      <c r="B35" s="32" t="s">
        <v>237</v>
      </c>
      <c r="C35" s="37" t="s">
        <v>241</v>
      </c>
      <c r="D35" s="38" t="s">
        <v>276</v>
      </c>
      <c r="E35" s="38">
        <v>244</v>
      </c>
      <c r="F35" s="360">
        <v>700</v>
      </c>
      <c r="G35" s="203">
        <v>600</v>
      </c>
      <c r="H35" s="216">
        <v>600</v>
      </c>
    </row>
    <row r="36" spans="1:8">
      <c r="A36" s="9" t="s">
        <v>155</v>
      </c>
      <c r="B36" s="21" t="s">
        <v>237</v>
      </c>
      <c r="C36" s="35" t="s">
        <v>156</v>
      </c>
      <c r="D36" s="36"/>
      <c r="E36" s="36"/>
      <c r="F36" s="361">
        <f>F37</f>
        <v>37700</v>
      </c>
      <c r="G36" s="202">
        <f>G37</f>
        <v>35100</v>
      </c>
      <c r="H36" s="213">
        <f>H37</f>
        <v>35100</v>
      </c>
    </row>
    <row r="37" spans="1:8">
      <c r="A37" s="31" t="s">
        <v>154</v>
      </c>
      <c r="B37" s="37" t="s">
        <v>237</v>
      </c>
      <c r="C37" s="37" t="s">
        <v>153</v>
      </c>
      <c r="D37" s="38"/>
      <c r="E37" s="38"/>
      <c r="F37" s="360">
        <f>F38</f>
        <v>37700</v>
      </c>
      <c r="G37" s="203">
        <v>35100</v>
      </c>
      <c r="H37" s="216">
        <v>35100</v>
      </c>
    </row>
    <row r="38" spans="1:8" ht="63">
      <c r="A38" s="22" t="s">
        <v>152</v>
      </c>
      <c r="B38" s="37" t="s">
        <v>237</v>
      </c>
      <c r="C38" s="37" t="s">
        <v>153</v>
      </c>
      <c r="D38" s="38">
        <v>7030251180</v>
      </c>
      <c r="E38" s="38"/>
      <c r="F38" s="360">
        <f>F41+F40+F39</f>
        <v>37700</v>
      </c>
      <c r="G38" s="203">
        <v>35100</v>
      </c>
      <c r="H38" s="216">
        <v>35100</v>
      </c>
    </row>
    <row r="39" spans="1:8" ht="58.15" customHeight="1">
      <c r="A39" s="31" t="s">
        <v>121</v>
      </c>
      <c r="B39" s="37" t="s">
        <v>237</v>
      </c>
      <c r="C39" s="37" t="s">
        <v>153</v>
      </c>
      <c r="D39" s="38">
        <v>7030251180</v>
      </c>
      <c r="E39" s="38">
        <v>121</v>
      </c>
      <c r="F39" s="360">
        <v>25400</v>
      </c>
      <c r="G39" s="203">
        <v>25400</v>
      </c>
      <c r="H39" s="216">
        <v>25400</v>
      </c>
    </row>
    <row r="40" spans="1:8" ht="72.599999999999994" customHeight="1">
      <c r="A40" s="31" t="s">
        <v>291</v>
      </c>
      <c r="B40" s="37" t="s">
        <v>237</v>
      </c>
      <c r="C40" s="37" t="s">
        <v>153</v>
      </c>
      <c r="D40" s="38">
        <v>7030251180</v>
      </c>
      <c r="E40" s="38">
        <v>129</v>
      </c>
      <c r="F40" s="360">
        <v>10300</v>
      </c>
      <c r="G40" s="203">
        <v>7700</v>
      </c>
      <c r="H40" s="216">
        <v>7700</v>
      </c>
    </row>
    <row r="41" spans="1:8">
      <c r="A41" s="39" t="s">
        <v>428</v>
      </c>
      <c r="B41" s="37" t="s">
        <v>237</v>
      </c>
      <c r="C41" s="37" t="s">
        <v>153</v>
      </c>
      <c r="D41" s="38">
        <v>7030251180</v>
      </c>
      <c r="E41" s="38">
        <v>244</v>
      </c>
      <c r="F41" s="360">
        <v>2000</v>
      </c>
      <c r="G41" s="203">
        <v>2000</v>
      </c>
      <c r="H41" s="216">
        <v>2000</v>
      </c>
    </row>
    <row r="42" spans="1:8" ht="31.5">
      <c r="A42" s="9" t="s">
        <v>96</v>
      </c>
      <c r="B42" s="35" t="s">
        <v>237</v>
      </c>
      <c r="C42" s="35" t="s">
        <v>97</v>
      </c>
      <c r="D42" s="36"/>
      <c r="E42" s="36"/>
      <c r="F42" s="361">
        <f>F43+F49+F45+F47</f>
        <v>60000</v>
      </c>
      <c r="G42" s="202">
        <f>G43+G49+G45</f>
        <v>30000</v>
      </c>
      <c r="H42" s="202">
        <f>H43+H49+H45</f>
        <v>30000</v>
      </c>
    </row>
    <row r="43" spans="1:8" ht="62.45" customHeight="1">
      <c r="A43" s="9" t="s">
        <v>297</v>
      </c>
      <c r="B43" s="35" t="s">
        <v>237</v>
      </c>
      <c r="C43" s="35" t="s">
        <v>99</v>
      </c>
      <c r="D43" s="36">
        <v>4100000000</v>
      </c>
      <c r="E43" s="36"/>
      <c r="F43" s="361">
        <f>F44</f>
        <v>4000</v>
      </c>
      <c r="G43" s="202">
        <v>4000</v>
      </c>
      <c r="H43" s="213">
        <v>4000</v>
      </c>
    </row>
    <row r="44" spans="1:8" ht="27.75" customHeight="1">
      <c r="A44" s="39" t="s">
        <v>428</v>
      </c>
      <c r="B44" s="37" t="s">
        <v>237</v>
      </c>
      <c r="C44" s="37" t="s">
        <v>99</v>
      </c>
      <c r="D44" s="38">
        <v>4100189999</v>
      </c>
      <c r="E44" s="38">
        <v>244</v>
      </c>
      <c r="F44" s="360">
        <v>4000</v>
      </c>
      <c r="G44" s="203">
        <v>4000</v>
      </c>
      <c r="H44" s="216">
        <v>4000</v>
      </c>
    </row>
    <row r="45" spans="1:8" ht="49.5" customHeight="1">
      <c r="A45" s="9" t="s">
        <v>298</v>
      </c>
      <c r="B45" s="35" t="s">
        <v>237</v>
      </c>
      <c r="C45" s="35" t="s">
        <v>99</v>
      </c>
      <c r="D45" s="36">
        <v>7700487010</v>
      </c>
      <c r="E45" s="36"/>
      <c r="F45" s="361">
        <f>F46</f>
        <v>6000</v>
      </c>
      <c r="G45" s="202">
        <f>G46</f>
        <v>6000</v>
      </c>
      <c r="H45" s="213">
        <f>H46</f>
        <v>6000</v>
      </c>
    </row>
    <row r="46" spans="1:8" ht="25.5" customHeight="1">
      <c r="A46" s="39" t="s">
        <v>428</v>
      </c>
      <c r="B46" s="37" t="s">
        <v>237</v>
      </c>
      <c r="C46" s="37" t="s">
        <v>99</v>
      </c>
      <c r="D46" s="38">
        <v>7700487010</v>
      </c>
      <c r="E46" s="38">
        <v>244</v>
      </c>
      <c r="F46" s="360">
        <v>6000</v>
      </c>
      <c r="G46" s="203">
        <v>6000</v>
      </c>
      <c r="H46" s="216">
        <v>6000</v>
      </c>
    </row>
    <row r="47" spans="1:8" ht="42" customHeight="1">
      <c r="A47" s="9" t="s">
        <v>426</v>
      </c>
      <c r="B47" s="35" t="s">
        <v>237</v>
      </c>
      <c r="C47" s="35" t="s">
        <v>99</v>
      </c>
      <c r="D47" s="36" t="s">
        <v>427</v>
      </c>
      <c r="E47" s="38"/>
      <c r="F47" s="361">
        <f>F48</f>
        <v>30000</v>
      </c>
      <c r="G47" s="203"/>
      <c r="H47" s="216"/>
    </row>
    <row r="48" spans="1:8" ht="29.25" customHeight="1">
      <c r="A48" s="39" t="s">
        <v>428</v>
      </c>
      <c r="B48" s="37" t="s">
        <v>237</v>
      </c>
      <c r="C48" s="37" t="s">
        <v>99</v>
      </c>
      <c r="D48" s="38" t="s">
        <v>427</v>
      </c>
      <c r="E48" s="38">
        <v>244</v>
      </c>
      <c r="F48" s="360">
        <v>30000</v>
      </c>
      <c r="G48" s="203"/>
      <c r="H48" s="216"/>
    </row>
    <row r="49" spans="1:8" s="155" customFormat="1" ht="47.25">
      <c r="A49" s="156" t="s">
        <v>134</v>
      </c>
      <c r="B49" s="157" t="s">
        <v>237</v>
      </c>
      <c r="C49" s="157" t="s">
        <v>101</v>
      </c>
      <c r="D49" s="158"/>
      <c r="E49" s="158"/>
      <c r="F49" s="361">
        <f>F50</f>
        <v>20000</v>
      </c>
      <c r="G49" s="202">
        <f>G50</f>
        <v>20000</v>
      </c>
      <c r="H49" s="213">
        <f>H50</f>
        <v>20000</v>
      </c>
    </row>
    <row r="50" spans="1:8" ht="28.5" customHeight="1">
      <c r="A50" s="39" t="s">
        <v>428</v>
      </c>
      <c r="B50" s="37" t="s">
        <v>237</v>
      </c>
      <c r="C50" s="37" t="s">
        <v>101</v>
      </c>
      <c r="D50" s="38">
        <v>7703280190</v>
      </c>
      <c r="E50" s="38">
        <v>244</v>
      </c>
      <c r="F50" s="360">
        <v>20000</v>
      </c>
      <c r="G50" s="203">
        <v>20000</v>
      </c>
      <c r="H50" s="216">
        <v>20000</v>
      </c>
    </row>
    <row r="51" spans="1:8">
      <c r="A51" s="9" t="s">
        <v>102</v>
      </c>
      <c r="B51" s="35" t="s">
        <v>237</v>
      </c>
      <c r="C51" s="35" t="s">
        <v>103</v>
      </c>
      <c r="D51" s="36"/>
      <c r="E51" s="36"/>
      <c r="F51" s="361">
        <f>F52+F54+F62</f>
        <v>714551.21</v>
      </c>
      <c r="G51" s="202">
        <f>G54</f>
        <v>350000</v>
      </c>
      <c r="H51" s="213">
        <f>H54</f>
        <v>350000</v>
      </c>
    </row>
    <row r="52" spans="1:8">
      <c r="A52" s="9" t="s">
        <v>418</v>
      </c>
      <c r="B52" s="35" t="s">
        <v>237</v>
      </c>
      <c r="C52" s="35" t="s">
        <v>420</v>
      </c>
      <c r="D52" s="36">
        <v>4600189999</v>
      </c>
      <c r="E52" s="36"/>
      <c r="F52" s="361">
        <f>F53</f>
        <v>296000</v>
      </c>
      <c r="G52" s="202"/>
      <c r="H52" s="213"/>
    </row>
    <row r="53" spans="1:8">
      <c r="A53" s="49" t="s">
        <v>421</v>
      </c>
      <c r="B53" s="37" t="s">
        <v>237</v>
      </c>
      <c r="C53" s="37" t="s">
        <v>420</v>
      </c>
      <c r="D53" s="38">
        <v>4600189999</v>
      </c>
      <c r="E53" s="38">
        <v>244</v>
      </c>
      <c r="F53" s="360">
        <v>296000</v>
      </c>
      <c r="G53" s="202"/>
      <c r="H53" s="213"/>
    </row>
    <row r="54" spans="1:8">
      <c r="A54" s="31" t="s">
        <v>104</v>
      </c>
      <c r="B54" s="37" t="s">
        <v>237</v>
      </c>
      <c r="C54" s="37" t="s">
        <v>105</v>
      </c>
      <c r="D54" s="38">
        <v>4200000000</v>
      </c>
      <c r="E54" s="38"/>
      <c r="F54" s="360">
        <f t="shared" ref="F54:H55" si="2">F55</f>
        <v>388551.01</v>
      </c>
      <c r="G54" s="203">
        <f t="shared" si="2"/>
        <v>350000</v>
      </c>
      <c r="H54" s="216">
        <f t="shared" si="2"/>
        <v>350000</v>
      </c>
    </row>
    <row r="55" spans="1:8" ht="31.5">
      <c r="A55" s="43" t="s">
        <v>140</v>
      </c>
      <c r="B55" s="37" t="s">
        <v>237</v>
      </c>
      <c r="C55" s="37" t="s">
        <v>105</v>
      </c>
      <c r="D55" s="38">
        <v>4200100000</v>
      </c>
      <c r="E55" s="38"/>
      <c r="F55" s="360">
        <f t="shared" si="2"/>
        <v>388551.01</v>
      </c>
      <c r="G55" s="203">
        <f t="shared" si="2"/>
        <v>350000</v>
      </c>
      <c r="H55" s="216">
        <f t="shared" si="2"/>
        <v>350000</v>
      </c>
    </row>
    <row r="56" spans="1:8" ht="54.75" customHeight="1">
      <c r="A56" s="113" t="s">
        <v>279</v>
      </c>
      <c r="B56" s="35" t="s">
        <v>237</v>
      </c>
      <c r="C56" s="35" t="s">
        <v>105</v>
      </c>
      <c r="D56" s="36">
        <v>4200189999</v>
      </c>
      <c r="E56" s="36">
        <v>244</v>
      </c>
      <c r="F56" s="361">
        <v>388551.01</v>
      </c>
      <c r="G56" s="202">
        <v>350000</v>
      </c>
      <c r="H56" s="213">
        <v>350000</v>
      </c>
    </row>
    <row r="57" spans="1:8" ht="21" customHeight="1">
      <c r="A57" s="39" t="s">
        <v>428</v>
      </c>
      <c r="B57" s="35" t="s">
        <v>237</v>
      </c>
      <c r="C57" s="35" t="s">
        <v>105</v>
      </c>
      <c r="D57" s="36">
        <v>4200589999</v>
      </c>
      <c r="E57" s="36">
        <v>244</v>
      </c>
      <c r="F57" s="360">
        <v>15000</v>
      </c>
      <c r="G57" s="202"/>
      <c r="H57" s="213"/>
    </row>
    <row r="58" spans="1:8" ht="54.75" customHeight="1">
      <c r="A58" s="113" t="s">
        <v>429</v>
      </c>
      <c r="B58" s="35" t="s">
        <v>237</v>
      </c>
      <c r="C58" s="35" t="s">
        <v>105</v>
      </c>
      <c r="D58" s="36">
        <v>4300000000</v>
      </c>
      <c r="E58" s="36"/>
      <c r="F58" s="361">
        <f>F59</f>
        <v>215000</v>
      </c>
      <c r="G58" s="202"/>
      <c r="H58" s="213"/>
    </row>
    <row r="59" spans="1:8" ht="24.75" customHeight="1">
      <c r="A59" s="39" t="s">
        <v>428</v>
      </c>
      <c r="B59" s="35" t="s">
        <v>237</v>
      </c>
      <c r="C59" s="35" t="s">
        <v>105</v>
      </c>
      <c r="D59" s="36">
        <v>4300189999</v>
      </c>
      <c r="E59" s="36">
        <v>244</v>
      </c>
      <c r="F59" s="360">
        <v>215000</v>
      </c>
      <c r="G59" s="202"/>
      <c r="H59" s="213"/>
    </row>
    <row r="60" spans="1:8" ht="54.75" customHeight="1">
      <c r="A60" s="113" t="s">
        <v>430</v>
      </c>
      <c r="B60" s="35" t="s">
        <v>237</v>
      </c>
      <c r="C60" s="35" t="s">
        <v>105</v>
      </c>
      <c r="D60" s="36">
        <v>4400989999</v>
      </c>
      <c r="E60" s="36"/>
      <c r="F60" s="361">
        <f>F61</f>
        <v>5134.07</v>
      </c>
      <c r="G60" s="202"/>
      <c r="H60" s="213"/>
    </row>
    <row r="61" spans="1:8" ht="23.25" customHeight="1">
      <c r="A61" s="39" t="s">
        <v>428</v>
      </c>
      <c r="B61" s="35" t="s">
        <v>237</v>
      </c>
      <c r="C61" s="35" t="s">
        <v>105</v>
      </c>
      <c r="D61" s="36">
        <v>4400989999</v>
      </c>
      <c r="E61" s="36">
        <v>244</v>
      </c>
      <c r="F61" s="360">
        <v>5134.07</v>
      </c>
      <c r="G61" s="202"/>
      <c r="H61" s="213"/>
    </row>
    <row r="62" spans="1:8" ht="42" customHeight="1">
      <c r="A62" s="9" t="s">
        <v>426</v>
      </c>
      <c r="B62" s="35" t="s">
        <v>237</v>
      </c>
      <c r="C62" s="35" t="s">
        <v>105</v>
      </c>
      <c r="D62" s="36" t="s">
        <v>427</v>
      </c>
      <c r="E62" s="36"/>
      <c r="F62" s="361">
        <f>F63</f>
        <v>30000.2</v>
      </c>
      <c r="G62" s="202"/>
      <c r="H62" s="213"/>
    </row>
    <row r="63" spans="1:8" ht="25.5" customHeight="1">
      <c r="A63" s="39" t="s">
        <v>428</v>
      </c>
      <c r="B63" s="37" t="s">
        <v>237</v>
      </c>
      <c r="C63" s="37" t="s">
        <v>105</v>
      </c>
      <c r="D63" s="38" t="s">
        <v>427</v>
      </c>
      <c r="E63" s="36">
        <v>244</v>
      </c>
      <c r="F63" s="360">
        <v>30000.2</v>
      </c>
      <c r="G63" s="202"/>
      <c r="H63" s="213"/>
    </row>
    <row r="64" spans="1:8" ht="23.25" customHeight="1">
      <c r="A64" s="113" t="s">
        <v>361</v>
      </c>
      <c r="B64" s="35" t="s">
        <v>237</v>
      </c>
      <c r="C64" s="35" t="s">
        <v>362</v>
      </c>
      <c r="D64" s="36">
        <v>4500000000</v>
      </c>
      <c r="E64" s="36"/>
      <c r="F64" s="361">
        <f>F65</f>
        <v>1000</v>
      </c>
      <c r="G64" s="202">
        <f>G65</f>
        <v>1000</v>
      </c>
      <c r="H64" s="213">
        <f>H65</f>
        <v>1000</v>
      </c>
    </row>
    <row r="65" spans="1:8" ht="36" customHeight="1">
      <c r="A65" s="113" t="s">
        <v>301</v>
      </c>
      <c r="B65" s="35" t="s">
        <v>237</v>
      </c>
      <c r="C65" s="35" t="s">
        <v>360</v>
      </c>
      <c r="D65" s="36">
        <v>4500100000</v>
      </c>
      <c r="E65" s="36">
        <v>244</v>
      </c>
      <c r="F65" s="361">
        <v>1000</v>
      </c>
      <c r="G65" s="202">
        <v>1000</v>
      </c>
      <c r="H65" s="213">
        <v>1000</v>
      </c>
    </row>
    <row r="66" spans="1:8" ht="31.5">
      <c r="A66" s="9" t="s">
        <v>106</v>
      </c>
      <c r="B66" s="35" t="s">
        <v>237</v>
      </c>
      <c r="C66" s="35" t="s">
        <v>107</v>
      </c>
      <c r="D66" s="36"/>
      <c r="E66" s="36"/>
      <c r="F66" s="361">
        <f>F67</f>
        <v>65400</v>
      </c>
      <c r="G66" s="202">
        <f>G67</f>
        <v>67400</v>
      </c>
      <c r="H66" s="213">
        <f>H67</f>
        <v>65400</v>
      </c>
    </row>
    <row r="67" spans="1:8">
      <c r="A67" s="34" t="s">
        <v>115</v>
      </c>
      <c r="B67" s="35" t="s">
        <v>237</v>
      </c>
      <c r="C67" s="35" t="s">
        <v>116</v>
      </c>
      <c r="D67" s="36">
        <v>7700000000</v>
      </c>
      <c r="E67" s="36"/>
      <c r="F67" s="361">
        <f>F77+F75+F73+F71+F69</f>
        <v>65400</v>
      </c>
      <c r="G67" s="202">
        <f>G77+G75+G73+G71+G69</f>
        <v>67400</v>
      </c>
      <c r="H67" s="213">
        <f>H77+H75+H73+H71+H69</f>
        <v>65400</v>
      </c>
    </row>
    <row r="68" spans="1:8" ht="31.5">
      <c r="A68" s="45" t="s">
        <v>135</v>
      </c>
      <c r="B68" s="37" t="s">
        <v>237</v>
      </c>
      <c r="C68" s="37" t="s">
        <v>116</v>
      </c>
      <c r="D68" s="46">
        <v>7700189999</v>
      </c>
      <c r="E68" s="38"/>
      <c r="F68" s="360">
        <f>F69</f>
        <v>9000</v>
      </c>
      <c r="G68" s="203">
        <f>G69</f>
        <v>9000</v>
      </c>
      <c r="H68" s="216">
        <f>H69</f>
        <v>9000</v>
      </c>
    </row>
    <row r="69" spans="1:8">
      <c r="A69" s="39" t="s">
        <v>428</v>
      </c>
      <c r="B69" s="37" t="s">
        <v>237</v>
      </c>
      <c r="C69" s="37" t="s">
        <v>116</v>
      </c>
      <c r="D69" s="38">
        <v>7700189999</v>
      </c>
      <c r="E69" s="38">
        <v>244</v>
      </c>
      <c r="F69" s="360">
        <v>9000</v>
      </c>
      <c r="G69" s="203">
        <v>9000</v>
      </c>
      <c r="H69" s="216">
        <v>9000</v>
      </c>
    </row>
    <row r="70" spans="1:8" ht="52.15" customHeight="1">
      <c r="A70" s="45" t="s">
        <v>140</v>
      </c>
      <c r="B70" s="37" t="s">
        <v>237</v>
      </c>
      <c r="C70" s="37" t="s">
        <v>116</v>
      </c>
      <c r="D70" s="46">
        <v>7702500000</v>
      </c>
      <c r="E70" s="38"/>
      <c r="F70" s="360">
        <f>F71</f>
        <v>9000</v>
      </c>
      <c r="G70" s="203">
        <f>G71</f>
        <v>10000</v>
      </c>
      <c r="H70" s="216">
        <f>H71</f>
        <v>9000</v>
      </c>
    </row>
    <row r="71" spans="1:8">
      <c r="A71" s="39" t="s">
        <v>428</v>
      </c>
      <c r="B71" s="37" t="s">
        <v>237</v>
      </c>
      <c r="C71" s="37" t="s">
        <v>116</v>
      </c>
      <c r="D71" s="38">
        <v>7702589999</v>
      </c>
      <c r="E71" s="38">
        <v>244</v>
      </c>
      <c r="F71" s="360">
        <v>9000</v>
      </c>
      <c r="G71" s="203">
        <v>10000</v>
      </c>
      <c r="H71" s="216">
        <v>9000</v>
      </c>
    </row>
    <row r="72" spans="1:8" ht="31.5">
      <c r="A72" s="45" t="s">
        <v>228</v>
      </c>
      <c r="B72" s="37" t="s">
        <v>237</v>
      </c>
      <c r="C72" s="37" t="s">
        <v>116</v>
      </c>
      <c r="D72" s="46">
        <v>7703500000</v>
      </c>
      <c r="E72" s="38"/>
      <c r="F72" s="360">
        <f>F73</f>
        <v>1000</v>
      </c>
      <c r="G72" s="203">
        <v>1000</v>
      </c>
      <c r="H72" s="216">
        <v>1000</v>
      </c>
    </row>
    <row r="73" spans="1:8">
      <c r="A73" s="39" t="s">
        <v>428</v>
      </c>
      <c r="B73" s="37" t="s">
        <v>237</v>
      </c>
      <c r="C73" s="37" t="s">
        <v>116</v>
      </c>
      <c r="D73" s="38">
        <v>7703589999</v>
      </c>
      <c r="E73" s="38">
        <v>244</v>
      </c>
      <c r="F73" s="360">
        <v>1000</v>
      </c>
      <c r="G73" s="203">
        <v>1000</v>
      </c>
      <c r="H73" s="216">
        <v>1000</v>
      </c>
    </row>
    <row r="74" spans="1:8" ht="31.5">
      <c r="A74" s="45" t="s">
        <v>136</v>
      </c>
      <c r="B74" s="37" t="s">
        <v>237</v>
      </c>
      <c r="C74" s="37" t="s">
        <v>116</v>
      </c>
      <c r="D74" s="38">
        <v>7704500000</v>
      </c>
      <c r="E74" s="38"/>
      <c r="F74" s="360">
        <f>F75</f>
        <v>1000</v>
      </c>
      <c r="G74" s="203">
        <v>1000</v>
      </c>
      <c r="H74" s="216">
        <v>1000</v>
      </c>
    </row>
    <row r="75" spans="1:8" ht="47.25">
      <c r="A75" s="39" t="s">
        <v>122</v>
      </c>
      <c r="B75" s="37" t="s">
        <v>237</v>
      </c>
      <c r="C75" s="37" t="s">
        <v>116</v>
      </c>
      <c r="D75" s="38">
        <v>7704589999</v>
      </c>
      <c r="E75" s="38">
        <v>244</v>
      </c>
      <c r="F75" s="360">
        <v>1000</v>
      </c>
      <c r="G75" s="203">
        <v>1000</v>
      </c>
      <c r="H75" s="216">
        <v>1000</v>
      </c>
    </row>
    <row r="76" spans="1:8" ht="31.5">
      <c r="A76" s="45" t="s">
        <v>137</v>
      </c>
      <c r="B76" s="37" t="s">
        <v>237</v>
      </c>
      <c r="C76" s="37" t="s">
        <v>116</v>
      </c>
      <c r="D76" s="38">
        <v>7705500000</v>
      </c>
      <c r="E76" s="38"/>
      <c r="F76" s="361">
        <f>F77</f>
        <v>45400</v>
      </c>
      <c r="G76" s="203">
        <f>G77</f>
        <v>46400</v>
      </c>
      <c r="H76" s="216">
        <f>H77</f>
        <v>45400</v>
      </c>
    </row>
    <row r="77" spans="1:8">
      <c r="A77" s="39" t="s">
        <v>428</v>
      </c>
      <c r="B77" s="37" t="s">
        <v>237</v>
      </c>
      <c r="C77" s="37" t="s">
        <v>116</v>
      </c>
      <c r="D77" s="38">
        <v>7705589999</v>
      </c>
      <c r="E77" s="38">
        <v>244</v>
      </c>
      <c r="F77" s="360">
        <v>45400</v>
      </c>
      <c r="G77" s="203">
        <v>46400</v>
      </c>
      <c r="H77" s="216">
        <v>45400</v>
      </c>
    </row>
    <row r="78" spans="1:8">
      <c r="A78" s="9" t="s">
        <v>110</v>
      </c>
      <c r="B78" s="35" t="s">
        <v>237</v>
      </c>
      <c r="C78" s="35" t="s">
        <v>111</v>
      </c>
      <c r="D78" s="36"/>
      <c r="E78" s="36"/>
      <c r="F78" s="361">
        <f>F79</f>
        <v>484671.68</v>
      </c>
      <c r="G78" s="202" t="e">
        <f>G79</f>
        <v>#REF!</v>
      </c>
      <c r="H78" s="202" t="e">
        <f>H79</f>
        <v>#REF!</v>
      </c>
    </row>
    <row r="79" spans="1:8">
      <c r="A79" s="31" t="s">
        <v>162</v>
      </c>
      <c r="B79" s="37" t="s">
        <v>237</v>
      </c>
      <c r="C79" s="37" t="s">
        <v>113</v>
      </c>
      <c r="D79" s="38"/>
      <c r="E79" s="38"/>
      <c r="F79" s="360">
        <f>F80+F84+F88</f>
        <v>484671.68</v>
      </c>
      <c r="G79" s="203" t="e">
        <f>G80+G84</f>
        <v>#REF!</v>
      </c>
      <c r="H79" s="216" t="e">
        <f>H80+H84</f>
        <v>#REF!</v>
      </c>
    </row>
    <row r="80" spans="1:8" ht="47.25">
      <c r="A80" s="34" t="s">
        <v>212</v>
      </c>
      <c r="B80" s="37" t="s">
        <v>237</v>
      </c>
      <c r="C80" s="37" t="s">
        <v>113</v>
      </c>
      <c r="D80" s="69">
        <v>7700700000</v>
      </c>
      <c r="E80" s="38"/>
      <c r="F80" s="361">
        <f>F81+F82+F83</f>
        <v>311471.68</v>
      </c>
      <c r="G80" s="203" t="e">
        <f>G81+G82+#REF!+G83</f>
        <v>#REF!</v>
      </c>
      <c r="H80" s="203" t="e">
        <f>H81+H82+#REF!+H83</f>
        <v>#REF!</v>
      </c>
    </row>
    <row r="81" spans="1:8" ht="47.25">
      <c r="A81" s="45" t="s">
        <v>130</v>
      </c>
      <c r="B81" s="37" t="s">
        <v>237</v>
      </c>
      <c r="C81" s="37" t="s">
        <v>113</v>
      </c>
      <c r="D81" s="69">
        <v>7700782110</v>
      </c>
      <c r="E81" s="38">
        <v>111</v>
      </c>
      <c r="F81" s="360">
        <v>237400</v>
      </c>
      <c r="G81" s="203">
        <v>120000</v>
      </c>
      <c r="H81" s="216">
        <v>128000</v>
      </c>
    </row>
    <row r="82" spans="1:8" ht="63">
      <c r="A82" s="181" t="s">
        <v>294</v>
      </c>
      <c r="B82" s="37" t="s">
        <v>237</v>
      </c>
      <c r="C82" s="37" t="s">
        <v>113</v>
      </c>
      <c r="D82" s="69">
        <v>7700782110</v>
      </c>
      <c r="E82" s="38">
        <v>119</v>
      </c>
      <c r="F82" s="360">
        <v>66071.679999999993</v>
      </c>
      <c r="G82" s="203">
        <v>36000</v>
      </c>
      <c r="H82" s="216">
        <v>36450</v>
      </c>
    </row>
    <row r="83" spans="1:8">
      <c r="A83" s="39" t="s">
        <v>428</v>
      </c>
      <c r="B83" s="37" t="s">
        <v>237</v>
      </c>
      <c r="C83" s="37" t="s">
        <v>113</v>
      </c>
      <c r="D83" s="69">
        <v>7700782190</v>
      </c>
      <c r="E83" s="38">
        <v>244</v>
      </c>
      <c r="F83" s="360">
        <v>8000</v>
      </c>
      <c r="G83" s="203">
        <v>9000</v>
      </c>
      <c r="H83" s="216">
        <v>7000</v>
      </c>
    </row>
    <row r="84" spans="1:8" ht="47.25">
      <c r="A84" s="70" t="s">
        <v>210</v>
      </c>
      <c r="B84" s="37" t="s">
        <v>237</v>
      </c>
      <c r="C84" s="37" t="s">
        <v>113</v>
      </c>
      <c r="D84" s="69">
        <v>7700800000</v>
      </c>
      <c r="E84" s="38"/>
      <c r="F84" s="361">
        <f>F85+F87+F86</f>
        <v>132190</v>
      </c>
      <c r="G84" s="203">
        <f>G85+G87+G86</f>
        <v>80180</v>
      </c>
      <c r="H84" s="203">
        <f>H85+H87+H86</f>
        <v>80200</v>
      </c>
    </row>
    <row r="85" spans="1:8" ht="47.25">
      <c r="A85" s="45" t="s">
        <v>130</v>
      </c>
      <c r="B85" s="37" t="s">
        <v>237</v>
      </c>
      <c r="C85" s="37" t="s">
        <v>113</v>
      </c>
      <c r="D85" s="69">
        <v>7700882110</v>
      </c>
      <c r="E85" s="38">
        <v>111</v>
      </c>
      <c r="F85" s="360">
        <v>100000</v>
      </c>
      <c r="G85" s="203">
        <v>60000</v>
      </c>
      <c r="H85" s="216">
        <v>60000</v>
      </c>
    </row>
    <row r="86" spans="1:8" ht="63">
      <c r="A86" s="181" t="s">
        <v>294</v>
      </c>
      <c r="B86" s="37" t="s">
        <v>237</v>
      </c>
      <c r="C86" s="37" t="s">
        <v>113</v>
      </c>
      <c r="D86" s="69">
        <v>7700882110</v>
      </c>
      <c r="E86" s="38">
        <v>119</v>
      </c>
      <c r="F86" s="360">
        <v>30190</v>
      </c>
      <c r="G86" s="203">
        <v>18180</v>
      </c>
      <c r="H86" s="216">
        <v>18200</v>
      </c>
    </row>
    <row r="87" spans="1:8">
      <c r="A87" s="39" t="s">
        <v>428</v>
      </c>
      <c r="B87" s="37" t="s">
        <v>237</v>
      </c>
      <c r="C87" s="37" t="s">
        <v>113</v>
      </c>
      <c r="D87" s="69">
        <v>7700882190</v>
      </c>
      <c r="E87" s="38">
        <v>244</v>
      </c>
      <c r="F87" s="360">
        <v>2000</v>
      </c>
      <c r="G87" s="203">
        <v>2000</v>
      </c>
      <c r="H87" s="216">
        <v>2000</v>
      </c>
    </row>
    <row r="88" spans="1:8" ht="31.5">
      <c r="A88" s="9" t="s">
        <v>426</v>
      </c>
      <c r="B88" s="37" t="s">
        <v>237</v>
      </c>
      <c r="C88" s="37" t="s">
        <v>113</v>
      </c>
      <c r="D88" s="38" t="s">
        <v>427</v>
      </c>
      <c r="E88" s="38"/>
      <c r="F88" s="361">
        <f>F89</f>
        <v>41010</v>
      </c>
      <c r="G88" s="203"/>
      <c r="H88" s="216"/>
    </row>
    <row r="89" spans="1:8">
      <c r="A89" s="39" t="s">
        <v>428</v>
      </c>
      <c r="B89" s="37" t="s">
        <v>237</v>
      </c>
      <c r="C89" s="37" t="s">
        <v>113</v>
      </c>
      <c r="D89" s="38" t="s">
        <v>427</v>
      </c>
      <c r="E89" s="38">
        <v>244</v>
      </c>
      <c r="F89" s="360">
        <v>41010</v>
      </c>
      <c r="G89" s="203"/>
      <c r="H89" s="216"/>
    </row>
    <row r="90" spans="1:8" s="120" customFormat="1" ht="39" customHeight="1">
      <c r="A90" s="116" t="s">
        <v>232</v>
      </c>
      <c r="B90" s="117">
        <v>996</v>
      </c>
      <c r="C90" s="117"/>
      <c r="D90" s="118"/>
      <c r="E90" s="38"/>
      <c r="F90" s="361">
        <f>F91</f>
        <v>45000</v>
      </c>
      <c r="G90" s="202">
        <f>G91</f>
        <v>45000</v>
      </c>
      <c r="H90" s="217">
        <f>H91</f>
        <v>45000</v>
      </c>
    </row>
    <row r="91" spans="1:8" s="107" customFormat="1" ht="34.5" customHeight="1">
      <c r="A91" s="121" t="s">
        <v>231</v>
      </c>
      <c r="B91" s="122">
        <v>996</v>
      </c>
      <c r="C91" s="122">
        <v>1001</v>
      </c>
      <c r="D91" s="123" t="s">
        <v>278</v>
      </c>
      <c r="E91" s="38">
        <v>321</v>
      </c>
      <c r="F91" s="360">
        <f>F92</f>
        <v>45000</v>
      </c>
      <c r="G91" s="203">
        <v>45000</v>
      </c>
      <c r="H91" s="218">
        <v>45000</v>
      </c>
    </row>
    <row r="92" spans="1:8" s="107" customFormat="1">
      <c r="A92" s="121" t="s">
        <v>227</v>
      </c>
      <c r="B92" s="122">
        <v>996</v>
      </c>
      <c r="C92" s="122">
        <v>1001</v>
      </c>
      <c r="D92" s="123" t="s">
        <v>277</v>
      </c>
      <c r="E92" s="38">
        <v>321</v>
      </c>
      <c r="F92" s="360">
        <v>45000</v>
      </c>
      <c r="G92" s="203">
        <v>45000</v>
      </c>
      <c r="H92" s="218">
        <v>45000</v>
      </c>
    </row>
    <row r="93" spans="1:8">
      <c r="A93" s="9" t="s">
        <v>114</v>
      </c>
      <c r="B93" s="21"/>
      <c r="C93" s="21"/>
      <c r="D93" s="10"/>
      <c r="E93" s="10"/>
      <c r="F93" s="375">
        <f>F12+F36+F42+F51+F66+F78+F90+F64</f>
        <v>3942622.69</v>
      </c>
      <c r="G93" s="219" t="e">
        <f>G12+G36+G42+G51+G66+G78+G90+G29+G64</f>
        <v>#REF!</v>
      </c>
      <c r="H93" s="213" t="e">
        <f>H12+H36+H42+H51+H66+H78+H90+H29+H64</f>
        <v>#REF!</v>
      </c>
    </row>
    <row r="95" spans="1:8">
      <c r="A95" s="400"/>
      <c r="B95" s="400"/>
      <c r="C95" s="400"/>
    </row>
    <row r="96" spans="1:8" ht="18.75">
      <c r="A96" s="1" t="s">
        <v>219</v>
      </c>
      <c r="F96" s="19" t="s">
        <v>220</v>
      </c>
      <c r="H96" s="3" t="s">
        <v>220</v>
      </c>
    </row>
  </sheetData>
  <mergeCells count="8">
    <mergeCell ref="A5:H5"/>
    <mergeCell ref="A6:H6"/>
    <mergeCell ref="A7:H7"/>
    <mergeCell ref="A9:A10"/>
    <mergeCell ref="B9:B10"/>
    <mergeCell ref="C9:C10"/>
    <mergeCell ref="D9:D10"/>
    <mergeCell ref="E9:E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221</v>
      </c>
    </row>
    <row r="4" spans="1:7">
      <c r="D4" s="18" t="s">
        <v>240</v>
      </c>
    </row>
    <row r="5" spans="1:7">
      <c r="D5" s="18"/>
      <c r="E5" s="18"/>
    </row>
    <row r="6" spans="1:7">
      <c r="A6" s="431" t="s">
        <v>161</v>
      </c>
      <c r="B6" s="431"/>
      <c r="C6" s="432"/>
      <c r="D6" s="432"/>
      <c r="E6" s="432"/>
      <c r="F6" s="432"/>
      <c r="G6" s="4"/>
    </row>
    <row r="7" spans="1:7">
      <c r="A7" s="431" t="s">
        <v>233</v>
      </c>
      <c r="B7" s="431"/>
      <c r="C7" s="431"/>
      <c r="D7" s="431"/>
      <c r="E7" s="431"/>
      <c r="F7" s="431"/>
      <c r="G7" s="7"/>
    </row>
    <row r="8" spans="1:7">
      <c r="A8" s="431" t="s">
        <v>269</v>
      </c>
      <c r="B8" s="431"/>
      <c r="C8" s="431"/>
      <c r="D8" s="431"/>
      <c r="E8" s="431"/>
      <c r="F8" s="431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450" t="s">
        <v>84</v>
      </c>
      <c r="B10" s="452" t="s">
        <v>160</v>
      </c>
      <c r="C10" s="452" t="s">
        <v>85</v>
      </c>
      <c r="D10" s="454" t="s">
        <v>118</v>
      </c>
      <c r="E10" s="454" t="s">
        <v>119</v>
      </c>
      <c r="F10" s="435" t="s">
        <v>3</v>
      </c>
      <c r="G10" s="436"/>
    </row>
    <row r="11" spans="1:7">
      <c r="A11" s="451"/>
      <c r="B11" s="453"/>
      <c r="C11" s="453"/>
      <c r="D11" s="455"/>
      <c r="E11" s="455"/>
      <c r="F11" s="16">
        <v>2017</v>
      </c>
      <c r="G11" s="16">
        <v>2018</v>
      </c>
    </row>
    <row r="12" spans="1:7" ht="31.5">
      <c r="A12" s="28" t="s">
        <v>225</v>
      </c>
      <c r="B12" s="29" t="s">
        <v>237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237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237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237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237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237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237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237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237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237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237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237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122</v>
      </c>
      <c r="B24" s="151" t="s">
        <v>237</v>
      </c>
      <c r="C24" s="151" t="s">
        <v>99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92</v>
      </c>
      <c r="B25" s="29" t="s">
        <v>237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237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237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235</v>
      </c>
      <c r="B28" s="36">
        <v>996</v>
      </c>
      <c r="C28" s="37"/>
      <c r="D28" s="35" t="s">
        <v>274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238</v>
      </c>
      <c r="B29" s="38">
        <v>996</v>
      </c>
      <c r="C29" s="37" t="s">
        <v>236</v>
      </c>
      <c r="D29" s="37" t="s">
        <v>274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239</v>
      </c>
      <c r="B30" s="38">
        <v>996</v>
      </c>
      <c r="C30" s="37" t="s">
        <v>236</v>
      </c>
      <c r="D30" s="37" t="s">
        <v>275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237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237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237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7" t="s">
        <v>243</v>
      </c>
      <c r="B34" s="29" t="s">
        <v>237</v>
      </c>
      <c r="C34" s="35" t="s">
        <v>241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122</v>
      </c>
      <c r="B35" s="32" t="s">
        <v>237</v>
      </c>
      <c r="C35" s="37" t="s">
        <v>241</v>
      </c>
      <c r="D35" s="38" t="s">
        <v>276</v>
      </c>
      <c r="E35" s="38"/>
      <c r="F35" s="40">
        <v>700</v>
      </c>
      <c r="G35" s="40">
        <v>700</v>
      </c>
    </row>
    <row r="36" spans="1:7">
      <c r="A36" s="31" t="s">
        <v>244</v>
      </c>
      <c r="B36" s="32" t="s">
        <v>237</v>
      </c>
      <c r="C36" s="37" t="s">
        <v>241</v>
      </c>
      <c r="D36" s="38" t="s">
        <v>276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237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237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237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237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237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237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98</v>
      </c>
      <c r="B43" s="157" t="s">
        <v>237</v>
      </c>
      <c r="C43" s="157" t="s">
        <v>99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98</v>
      </c>
      <c r="B44" s="151" t="s">
        <v>237</v>
      </c>
      <c r="C44" s="151" t="s">
        <v>99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122</v>
      </c>
      <c r="B45" s="151" t="s">
        <v>237</v>
      </c>
      <c r="C45" s="151" t="s">
        <v>99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134</v>
      </c>
      <c r="B46" s="157" t="s">
        <v>237</v>
      </c>
      <c r="C46" s="157" t="s">
        <v>101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122</v>
      </c>
      <c r="B47" s="37" t="s">
        <v>237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237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237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237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237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237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237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237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237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237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237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228</v>
      </c>
      <c r="B58" s="37" t="s">
        <v>237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237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237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237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237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237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237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237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212</v>
      </c>
      <c r="B66" s="37" t="s">
        <v>237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237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237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237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210</v>
      </c>
      <c r="B70" s="37" t="s">
        <v>237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237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237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232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231</v>
      </c>
      <c r="B74" s="122">
        <v>996</v>
      </c>
      <c r="C74" s="122">
        <v>1001</v>
      </c>
      <c r="D74" s="123" t="s">
        <v>277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227</v>
      </c>
      <c r="B75" s="122">
        <v>996</v>
      </c>
      <c r="C75" s="122">
        <v>1001</v>
      </c>
      <c r="D75" s="123" t="s">
        <v>277</v>
      </c>
      <c r="E75" s="38">
        <v>321</v>
      </c>
      <c r="F75" s="124">
        <v>30000</v>
      </c>
      <c r="G75" s="124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219</v>
      </c>
      <c r="B78" s="106"/>
      <c r="C78" s="106"/>
      <c r="F78" s="3"/>
      <c r="G78" s="3" t="s">
        <v>220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209</v>
      </c>
    </row>
    <row r="3" spans="1:8">
      <c r="A3" s="67"/>
      <c r="B3" s="67"/>
      <c r="C3" s="67" t="s">
        <v>207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208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zoomScale="86" zoomScaleNormal="86" workbookViewId="0">
      <selection activeCell="A4" sqref="A4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24.5703125" style="72" customWidth="1"/>
    <col min="4" max="4" width="0.140625" style="72" hidden="1" customWidth="1"/>
    <col min="5" max="5" width="13.42578125" style="72" hidden="1" customWidth="1"/>
    <col min="6" max="16384" width="9.140625" style="74"/>
  </cols>
  <sheetData>
    <row r="1" spans="1:5">
      <c r="B1" s="73" t="s">
        <v>410</v>
      </c>
      <c r="C1" s="73"/>
      <c r="D1" s="73"/>
    </row>
    <row r="2" spans="1:5">
      <c r="B2" s="73" t="s">
        <v>431</v>
      </c>
      <c r="C2" s="398" t="s">
        <v>434</v>
      </c>
      <c r="D2" s="73"/>
    </row>
    <row r="3" spans="1:5">
      <c r="A3" s="72" t="s">
        <v>425</v>
      </c>
      <c r="B3" s="398"/>
      <c r="C3" s="73" t="s">
        <v>422</v>
      </c>
      <c r="D3" s="73"/>
    </row>
    <row r="4" spans="1:5">
      <c r="B4" s="277"/>
      <c r="C4" s="73"/>
      <c r="D4" s="73"/>
    </row>
    <row r="5" spans="1:5" ht="5.25" customHeight="1"/>
    <row r="6" spans="1:5" ht="24.75" customHeight="1">
      <c r="A6" s="412" t="s">
        <v>403</v>
      </c>
      <c r="B6" s="412"/>
      <c r="C6" s="412"/>
      <c r="D6" s="412"/>
      <c r="E6" s="412"/>
    </row>
    <row r="7" spans="1:5" ht="15.75" customHeight="1">
      <c r="A7" s="412"/>
      <c r="B7" s="412"/>
      <c r="C7" s="412"/>
      <c r="D7" s="412"/>
      <c r="E7" s="412"/>
    </row>
    <row r="8" spans="1:5">
      <c r="C8" s="75" t="s">
        <v>141</v>
      </c>
      <c r="E8" s="75" t="s">
        <v>141</v>
      </c>
    </row>
    <row r="9" spans="1:5" ht="111.75" customHeight="1">
      <c r="A9" s="76" t="s">
        <v>2</v>
      </c>
      <c r="B9" s="76" t="s">
        <v>0</v>
      </c>
      <c r="C9" s="285" t="s">
        <v>287</v>
      </c>
      <c r="D9" s="182" t="s">
        <v>286</v>
      </c>
      <c r="E9" s="183" t="s">
        <v>299</v>
      </c>
    </row>
    <row r="10" spans="1:5">
      <c r="A10" s="77" t="s">
        <v>4</v>
      </c>
      <c r="B10" s="78" t="s">
        <v>26</v>
      </c>
      <c r="C10" s="383">
        <f>C11+C14+C20+C23</f>
        <v>561134.07000000007</v>
      </c>
      <c r="D10" s="184">
        <f>D11+D14+D20+D23</f>
        <v>540100</v>
      </c>
      <c r="E10" s="184">
        <f>E11+E14+E20+E23</f>
        <v>546100</v>
      </c>
    </row>
    <row r="11" spans="1:5" s="103" customFormat="1">
      <c r="A11" s="77" t="s">
        <v>5</v>
      </c>
      <c r="B11" s="78" t="s">
        <v>27</v>
      </c>
      <c r="C11" s="286">
        <f t="shared" ref="C11:E12" si="0">C12</f>
        <v>220000</v>
      </c>
      <c r="D11" s="184">
        <f t="shared" si="0"/>
        <v>225000</v>
      </c>
      <c r="E11" s="185">
        <f t="shared" si="0"/>
        <v>230000</v>
      </c>
    </row>
    <row r="12" spans="1:5">
      <c r="A12" s="81" t="s">
        <v>6</v>
      </c>
      <c r="B12" s="80" t="s">
        <v>28</v>
      </c>
      <c r="C12" s="287">
        <f t="shared" si="0"/>
        <v>220000</v>
      </c>
      <c r="D12" s="186">
        <f t="shared" si="0"/>
        <v>225000</v>
      </c>
      <c r="E12" s="187">
        <f t="shared" si="0"/>
        <v>230000</v>
      </c>
    </row>
    <row r="13" spans="1:5" ht="97.5">
      <c r="A13" s="82" t="s">
        <v>222</v>
      </c>
      <c r="B13" s="80" t="s">
        <v>29</v>
      </c>
      <c r="C13" s="287">
        <v>220000</v>
      </c>
      <c r="D13" s="186">
        <v>225000</v>
      </c>
      <c r="E13" s="187">
        <v>230000</v>
      </c>
    </row>
    <row r="14" spans="1:5" ht="47.25">
      <c r="A14" s="79" t="s">
        <v>7</v>
      </c>
      <c r="B14" s="78" t="s">
        <v>77</v>
      </c>
      <c r="C14" s="383">
        <f>C15</f>
        <v>235134.07</v>
      </c>
      <c r="D14" s="184">
        <f>D15</f>
        <v>240100</v>
      </c>
      <c r="E14" s="185">
        <f>E15</f>
        <v>240099.99999999997</v>
      </c>
    </row>
    <row r="15" spans="1:5" s="103" customFormat="1" ht="47.25">
      <c r="A15" s="176" t="s">
        <v>8</v>
      </c>
      <c r="B15" s="78" t="s">
        <v>78</v>
      </c>
      <c r="C15" s="383">
        <f>C19+C18+C17+C16</f>
        <v>235134.07</v>
      </c>
      <c r="D15" s="184">
        <v>240100</v>
      </c>
      <c r="E15" s="185">
        <f>E16+E17+E18+E19</f>
        <v>240099.99999999997</v>
      </c>
    </row>
    <row r="16" spans="1:5" ht="47.25">
      <c r="A16" s="82" t="s">
        <v>9</v>
      </c>
      <c r="B16" s="80" t="s">
        <v>411</v>
      </c>
      <c r="C16" s="382">
        <v>87708.13</v>
      </c>
      <c r="D16" s="186">
        <v>90137</v>
      </c>
      <c r="E16" s="187">
        <v>90137</v>
      </c>
    </row>
    <row r="17" spans="1:5" ht="78.75">
      <c r="A17" s="82" t="s">
        <v>10</v>
      </c>
      <c r="B17" s="80" t="s">
        <v>412</v>
      </c>
      <c r="C17" s="382">
        <v>673.13</v>
      </c>
      <c r="D17" s="186">
        <v>1898.4</v>
      </c>
      <c r="E17" s="187">
        <v>1898.4</v>
      </c>
    </row>
    <row r="18" spans="1:5" ht="78.75">
      <c r="A18" s="82" t="s">
        <v>11</v>
      </c>
      <c r="B18" s="80" t="s">
        <v>413</v>
      </c>
      <c r="C18" s="382">
        <v>160316.18</v>
      </c>
      <c r="D18" s="186">
        <v>172508.2</v>
      </c>
      <c r="E18" s="187">
        <v>172508.2</v>
      </c>
    </row>
    <row r="19" spans="1:5" ht="78.75">
      <c r="A19" s="82" t="s">
        <v>12</v>
      </c>
      <c r="B19" s="80" t="s">
        <v>414</v>
      </c>
      <c r="C19" s="382">
        <v>-13563.37</v>
      </c>
      <c r="D19" s="186">
        <v>-22443.599999999999</v>
      </c>
      <c r="E19" s="187">
        <v>-24443.599999999999</v>
      </c>
    </row>
    <row r="20" spans="1:5" s="103" customFormat="1" hidden="1">
      <c r="A20" s="77" t="s">
        <v>13</v>
      </c>
      <c r="B20" s="78" t="s">
        <v>34</v>
      </c>
      <c r="C20" s="286">
        <v>0</v>
      </c>
      <c r="D20" s="184">
        <v>0</v>
      </c>
      <c r="E20" s="185">
        <f>E21</f>
        <v>0</v>
      </c>
    </row>
    <row r="21" spans="1:5" hidden="1">
      <c r="A21" s="81" t="s">
        <v>36</v>
      </c>
      <c r="B21" s="80" t="s">
        <v>35</v>
      </c>
      <c r="C21" s="287">
        <v>0</v>
      </c>
      <c r="D21" s="186">
        <v>0</v>
      </c>
      <c r="E21" s="187">
        <v>0</v>
      </c>
    </row>
    <row r="22" spans="1:5" ht="18" hidden="1" customHeight="1">
      <c r="A22" s="82" t="s">
        <v>36</v>
      </c>
      <c r="B22" s="80" t="s">
        <v>37</v>
      </c>
      <c r="C22" s="287">
        <v>0</v>
      </c>
      <c r="D22" s="186">
        <v>0</v>
      </c>
      <c r="E22" s="187">
        <v>0</v>
      </c>
    </row>
    <row r="23" spans="1:5" s="103" customFormat="1">
      <c r="A23" s="77" t="s">
        <v>14</v>
      </c>
      <c r="B23" s="78" t="s">
        <v>39</v>
      </c>
      <c r="C23" s="286">
        <f>C24+C28</f>
        <v>106000</v>
      </c>
      <c r="D23" s="184">
        <f>D24+D28</f>
        <v>75000</v>
      </c>
      <c r="E23" s="184">
        <f>E24+E28</f>
        <v>76000</v>
      </c>
    </row>
    <row r="24" spans="1:5" s="103" customFormat="1">
      <c r="A24" s="176" t="s">
        <v>38</v>
      </c>
      <c r="B24" s="78" t="s">
        <v>40</v>
      </c>
      <c r="C24" s="286">
        <f>C25</f>
        <v>21000</v>
      </c>
      <c r="D24" s="184">
        <f>D25</f>
        <v>22000</v>
      </c>
      <c r="E24" s="185">
        <f>E25</f>
        <v>22000</v>
      </c>
    </row>
    <row r="25" spans="1:5" s="177" customFormat="1" ht="50.25" customHeight="1">
      <c r="A25" s="81" t="s">
        <v>266</v>
      </c>
      <c r="B25" s="80" t="s">
        <v>415</v>
      </c>
      <c r="C25" s="287">
        <f>C26+C27</f>
        <v>21000</v>
      </c>
      <c r="D25" s="186">
        <f>D27+D26</f>
        <v>22000</v>
      </c>
      <c r="E25" s="187">
        <f>E27+E26</f>
        <v>22000</v>
      </c>
    </row>
    <row r="26" spans="1:5" ht="78.75" customHeight="1">
      <c r="A26" s="81" t="s">
        <v>265</v>
      </c>
      <c r="B26" s="80" t="s">
        <v>42</v>
      </c>
      <c r="C26" s="287">
        <v>20000</v>
      </c>
      <c r="D26" s="186">
        <v>21000</v>
      </c>
      <c r="E26" s="187">
        <v>21000</v>
      </c>
    </row>
    <row r="27" spans="1:5" ht="64.5" customHeight="1">
      <c r="A27" s="81" t="s">
        <v>264</v>
      </c>
      <c r="B27" s="80" t="s">
        <v>262</v>
      </c>
      <c r="C27" s="287">
        <v>1000</v>
      </c>
      <c r="D27" s="186">
        <v>1000</v>
      </c>
      <c r="E27" s="187">
        <v>1000</v>
      </c>
    </row>
    <row r="28" spans="1:5" s="103" customFormat="1" ht="35.25" customHeight="1">
      <c r="A28" s="176" t="s">
        <v>43</v>
      </c>
      <c r="B28" s="78" t="s">
        <v>261</v>
      </c>
      <c r="C28" s="286">
        <f>C29+C31</f>
        <v>85000</v>
      </c>
      <c r="D28" s="184">
        <f>D29+D31</f>
        <v>53000</v>
      </c>
      <c r="E28" s="185">
        <f>E29+E31</f>
        <v>54000</v>
      </c>
    </row>
    <row r="29" spans="1:5" ht="21.75" customHeight="1">
      <c r="A29" s="81" t="s">
        <v>260</v>
      </c>
      <c r="B29" s="80" t="s">
        <v>416</v>
      </c>
      <c r="C29" s="287">
        <f>C30</f>
        <v>35000</v>
      </c>
      <c r="D29" s="186">
        <v>2000</v>
      </c>
      <c r="E29" s="187">
        <v>2000</v>
      </c>
    </row>
    <row r="30" spans="1:5" ht="47.25">
      <c r="A30" s="81" t="s">
        <v>258</v>
      </c>
      <c r="B30" s="80" t="s">
        <v>416</v>
      </c>
      <c r="C30" s="287">
        <v>35000</v>
      </c>
      <c r="D30" s="186">
        <v>2000</v>
      </c>
      <c r="E30" s="187">
        <v>2000</v>
      </c>
    </row>
    <row r="31" spans="1:5">
      <c r="A31" s="83" t="s">
        <v>43</v>
      </c>
      <c r="B31" s="80" t="s">
        <v>44</v>
      </c>
      <c r="C31" s="287">
        <f t="shared" ref="C31:E32" si="1">C32</f>
        <v>50000</v>
      </c>
      <c r="D31" s="186">
        <f t="shared" si="1"/>
        <v>51000</v>
      </c>
      <c r="E31" s="188">
        <f t="shared" si="1"/>
        <v>52000</v>
      </c>
    </row>
    <row r="32" spans="1:5" ht="23.25" customHeight="1">
      <c r="A32" s="83" t="s">
        <v>256</v>
      </c>
      <c r="B32" s="80" t="s">
        <v>257</v>
      </c>
      <c r="C32" s="287">
        <f t="shared" si="1"/>
        <v>50000</v>
      </c>
      <c r="D32" s="186">
        <f t="shared" si="1"/>
        <v>51000</v>
      </c>
      <c r="E32" s="188">
        <f t="shared" si="1"/>
        <v>52000</v>
      </c>
    </row>
    <row r="33" spans="1:5" ht="55.5" customHeight="1">
      <c r="A33" s="83" t="s">
        <v>254</v>
      </c>
      <c r="B33" s="80" t="s">
        <v>255</v>
      </c>
      <c r="C33" s="287">
        <f>C35+C34</f>
        <v>50000</v>
      </c>
      <c r="D33" s="186">
        <f>D35+D34</f>
        <v>51000</v>
      </c>
      <c r="E33" s="188">
        <f>E35+E34</f>
        <v>52000</v>
      </c>
    </row>
    <row r="34" spans="1:5" ht="63">
      <c r="A34" s="84" t="s">
        <v>253</v>
      </c>
      <c r="B34" s="80" t="s">
        <v>252</v>
      </c>
      <c r="C34" s="287">
        <v>1000</v>
      </c>
      <c r="D34" s="186">
        <v>1000</v>
      </c>
      <c r="E34" s="188">
        <v>1000</v>
      </c>
    </row>
    <row r="35" spans="1:5" ht="78.75">
      <c r="A35" s="84" t="s">
        <v>251</v>
      </c>
      <c r="B35" s="80" t="s">
        <v>250</v>
      </c>
      <c r="C35" s="287">
        <v>49000</v>
      </c>
      <c r="D35" s="186">
        <v>50000</v>
      </c>
      <c r="E35" s="188">
        <v>51000</v>
      </c>
    </row>
    <row r="36" spans="1:5" ht="31.5" hidden="1">
      <c r="A36" s="85" t="s">
        <v>246</v>
      </c>
      <c r="B36" s="89" t="s">
        <v>247</v>
      </c>
      <c r="C36" s="288"/>
      <c r="D36" s="189"/>
      <c r="E36" s="190"/>
    </row>
    <row r="37" spans="1:5" ht="63" hidden="1">
      <c r="A37" s="83" t="s">
        <v>248</v>
      </c>
      <c r="B37" s="86" t="s">
        <v>249</v>
      </c>
      <c r="C37" s="289"/>
      <c r="D37" s="191"/>
      <c r="E37" s="188"/>
    </row>
    <row r="38" spans="1:5" ht="78.75" hidden="1">
      <c r="A38" s="83" t="s">
        <v>66</v>
      </c>
      <c r="B38" s="86" t="s">
        <v>65</v>
      </c>
      <c r="C38" s="289"/>
      <c r="D38" s="191"/>
      <c r="E38" s="188">
        <v>0</v>
      </c>
    </row>
    <row r="39" spans="1:5" ht="94.5" hidden="1">
      <c r="A39" s="84" t="s">
        <v>57</v>
      </c>
      <c r="B39" s="86" t="s">
        <v>58</v>
      </c>
      <c r="C39" s="289"/>
      <c r="D39" s="191"/>
      <c r="E39" s="188">
        <v>0</v>
      </c>
    </row>
    <row r="40" spans="1:5" ht="94.5" hidden="1">
      <c r="A40" s="87" t="s">
        <v>60</v>
      </c>
      <c r="B40" s="86" t="s">
        <v>59</v>
      </c>
      <c r="C40" s="289"/>
      <c r="D40" s="191"/>
      <c r="E40" s="188">
        <v>0</v>
      </c>
    </row>
    <row r="41" spans="1:5" ht="94.5" hidden="1">
      <c r="A41" s="87" t="s">
        <v>63</v>
      </c>
      <c r="B41" s="86" t="s">
        <v>61</v>
      </c>
      <c r="C41" s="289"/>
      <c r="D41" s="191"/>
      <c r="E41" s="188">
        <v>0</v>
      </c>
    </row>
    <row r="42" spans="1:5" ht="94.5" hidden="1">
      <c r="A42" s="87" t="s">
        <v>64</v>
      </c>
      <c r="B42" s="86" t="s">
        <v>62</v>
      </c>
      <c r="C42" s="289"/>
      <c r="D42" s="191"/>
      <c r="E42" s="188">
        <v>0</v>
      </c>
    </row>
    <row r="43" spans="1:5">
      <c r="A43" s="88" t="s">
        <v>17</v>
      </c>
      <c r="B43" s="89" t="s">
        <v>68</v>
      </c>
      <c r="C43" s="288">
        <f>C44</f>
        <v>2948000</v>
      </c>
      <c r="D43" s="189">
        <f>D44</f>
        <v>1967000</v>
      </c>
      <c r="E43" s="190">
        <f>E44</f>
        <v>1965900</v>
      </c>
    </row>
    <row r="44" spans="1:5" ht="47.25">
      <c r="A44" s="85" t="s">
        <v>18</v>
      </c>
      <c r="B44" s="86" t="s">
        <v>69</v>
      </c>
      <c r="C44" s="289">
        <f>C45+C48+C52+C50</f>
        <v>2948000</v>
      </c>
      <c r="D44" s="191">
        <f>D45+D48+D52</f>
        <v>1967000</v>
      </c>
      <c r="E44" s="188">
        <f>E45+E48+E52</f>
        <v>1965900</v>
      </c>
    </row>
    <row r="45" spans="1:5" s="103" customFormat="1" ht="31.5">
      <c r="A45" s="174" t="s">
        <v>19</v>
      </c>
      <c r="B45" s="89" t="s">
        <v>282</v>
      </c>
      <c r="C45" s="288">
        <f>C46+C47</f>
        <v>2016700</v>
      </c>
      <c r="D45" s="189">
        <f>D46+D47</f>
        <v>1421400</v>
      </c>
      <c r="E45" s="190">
        <f>E46+E47</f>
        <v>1381300</v>
      </c>
    </row>
    <row r="46" spans="1:5" ht="31.5">
      <c r="A46" s="91" t="s">
        <v>67</v>
      </c>
      <c r="B46" s="86" t="s">
        <v>282</v>
      </c>
      <c r="C46" s="289">
        <v>556400</v>
      </c>
      <c r="D46" s="191">
        <v>0</v>
      </c>
      <c r="E46" s="188">
        <v>0</v>
      </c>
    </row>
    <row r="47" spans="1:5" ht="31.5">
      <c r="A47" s="92" t="s">
        <v>281</v>
      </c>
      <c r="B47" s="86" t="s">
        <v>282</v>
      </c>
      <c r="C47" s="289">
        <v>1460300</v>
      </c>
      <c r="D47" s="191">
        <v>1421400</v>
      </c>
      <c r="E47" s="188">
        <v>1381300</v>
      </c>
    </row>
    <row r="48" spans="1:5" s="103" customFormat="1" ht="31.5">
      <c r="A48" s="174" t="s">
        <v>75</v>
      </c>
      <c r="B48" s="175" t="s">
        <v>76</v>
      </c>
      <c r="C48" s="288">
        <f>C49</f>
        <v>792900</v>
      </c>
      <c r="D48" s="189">
        <f>D49</f>
        <v>509900</v>
      </c>
      <c r="E48" s="190">
        <f>E49</f>
        <v>548900</v>
      </c>
    </row>
    <row r="49" spans="1:7" ht="31.5">
      <c r="A49" s="90" t="s">
        <v>75</v>
      </c>
      <c r="B49" s="94" t="s">
        <v>76</v>
      </c>
      <c r="C49" s="289">
        <v>792900</v>
      </c>
      <c r="D49" s="191">
        <v>509900</v>
      </c>
      <c r="E49" s="188">
        <v>548900</v>
      </c>
    </row>
    <row r="50" spans="1:7" ht="36.75" customHeight="1" thickBot="1">
      <c r="A50" s="390" t="s">
        <v>423</v>
      </c>
      <c r="B50" s="396" t="s">
        <v>424</v>
      </c>
      <c r="C50" s="288">
        <f>C51</f>
        <v>100000</v>
      </c>
      <c r="D50" s="392"/>
      <c r="E50" s="188"/>
    </row>
    <row r="51" spans="1:7" ht="43.5" customHeight="1" thickBot="1">
      <c r="A51" s="391" t="s">
        <v>423</v>
      </c>
      <c r="B51" s="395" t="s">
        <v>424</v>
      </c>
      <c r="C51" s="397">
        <v>100000</v>
      </c>
      <c r="D51" s="392">
        <v>509900</v>
      </c>
      <c r="E51" s="188">
        <v>548900</v>
      </c>
    </row>
    <row r="52" spans="1:7" s="103" customFormat="1" ht="31.5">
      <c r="A52" s="174" t="s">
        <v>22</v>
      </c>
      <c r="B52" s="393" t="s">
        <v>417</v>
      </c>
      <c r="C52" s="394">
        <f>C53+C56</f>
        <v>38400</v>
      </c>
      <c r="D52" s="189">
        <f>D53+D56</f>
        <v>35700</v>
      </c>
      <c r="E52" s="190">
        <f>E53+E56</f>
        <v>35700</v>
      </c>
    </row>
    <row r="53" spans="1:7" ht="47.25">
      <c r="A53" s="96" t="s">
        <v>145</v>
      </c>
      <c r="B53" s="94" t="s">
        <v>283</v>
      </c>
      <c r="C53" s="289">
        <f>C54</f>
        <v>37700</v>
      </c>
      <c r="D53" s="191">
        <f>D54</f>
        <v>35100</v>
      </c>
      <c r="E53" s="188">
        <f>E54</f>
        <v>35100</v>
      </c>
    </row>
    <row r="54" spans="1:7" ht="47.25">
      <c r="A54" s="95" t="s">
        <v>148</v>
      </c>
      <c r="B54" s="94" t="s">
        <v>283</v>
      </c>
      <c r="C54" s="289">
        <v>37700</v>
      </c>
      <c r="D54" s="191">
        <v>35100</v>
      </c>
      <c r="E54" s="188">
        <v>35100</v>
      </c>
    </row>
    <row r="55" spans="1:7" ht="47.25">
      <c r="A55" s="97" t="s">
        <v>213</v>
      </c>
      <c r="B55" s="94" t="s">
        <v>284</v>
      </c>
      <c r="C55" s="289">
        <f>C56</f>
        <v>700</v>
      </c>
      <c r="D55" s="191">
        <v>600</v>
      </c>
      <c r="E55" s="188">
        <v>600</v>
      </c>
    </row>
    <row r="56" spans="1:7" ht="47.25">
      <c r="A56" s="97" t="s">
        <v>215</v>
      </c>
      <c r="B56" s="94" t="s">
        <v>284</v>
      </c>
      <c r="C56" s="289">
        <v>700</v>
      </c>
      <c r="D56" s="191">
        <v>600</v>
      </c>
      <c r="E56" s="188">
        <v>600</v>
      </c>
    </row>
    <row r="57" spans="1:7">
      <c r="A57" s="98" t="s">
        <v>24</v>
      </c>
      <c r="B57" s="89"/>
      <c r="C57" s="384">
        <f>C10+C43</f>
        <v>3509134.0700000003</v>
      </c>
      <c r="D57" s="189">
        <f>D10+D43</f>
        <v>2507100</v>
      </c>
      <c r="E57" s="189">
        <f>E10+E43</f>
        <v>2512000</v>
      </c>
    </row>
    <row r="60" spans="1:7">
      <c r="E60" s="99"/>
    </row>
    <row r="61" spans="1:7" ht="37.5">
      <c r="A61" s="100" t="s">
        <v>219</v>
      </c>
      <c r="B61" s="413" t="s">
        <v>220</v>
      </c>
      <c r="C61" s="413"/>
      <c r="D61" s="413"/>
      <c r="E61" s="413"/>
      <c r="G61" s="270"/>
    </row>
  </sheetData>
  <mergeCells count="2">
    <mergeCell ref="A6:E7"/>
    <mergeCell ref="B61:E61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workbookViewId="0">
      <selection activeCell="D14" sqref="D14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8" style="72" customWidth="1"/>
    <col min="6" max="16384" width="9.140625" style="74"/>
  </cols>
  <sheetData>
    <row r="1" spans="1:5">
      <c r="B1" s="73" t="s">
        <v>401</v>
      </c>
      <c r="C1" s="73"/>
      <c r="D1" s="73"/>
    </row>
    <row r="2" spans="1:5">
      <c r="B2" s="73" t="s">
        <v>370</v>
      </c>
      <c r="D2" s="73"/>
    </row>
    <row r="3" spans="1:5">
      <c r="B3" s="277" t="s">
        <v>371</v>
      </c>
      <c r="C3" s="73"/>
      <c r="D3" s="73"/>
    </row>
    <row r="4" spans="1:5">
      <c r="B4" s="277" t="s">
        <v>372</v>
      </c>
      <c r="C4" s="73"/>
      <c r="D4" s="73"/>
    </row>
    <row r="5" spans="1:5" ht="5.25" customHeight="1"/>
    <row r="6" spans="1:5" ht="24.75" customHeight="1">
      <c r="A6" s="412" t="s">
        <v>404</v>
      </c>
      <c r="B6" s="412"/>
      <c r="C6" s="412"/>
      <c r="D6" s="412"/>
      <c r="E6" s="412"/>
    </row>
    <row r="7" spans="1:5" ht="15.75" customHeight="1">
      <c r="A7" s="412"/>
      <c r="B7" s="412"/>
      <c r="C7" s="412"/>
      <c r="D7" s="412"/>
      <c r="E7" s="412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82" t="s">
        <v>287</v>
      </c>
      <c r="D9" s="335" t="s">
        <v>286</v>
      </c>
      <c r="E9" s="336" t="s">
        <v>299</v>
      </c>
    </row>
    <row r="10" spans="1:5">
      <c r="A10" s="77" t="s">
        <v>4</v>
      </c>
      <c r="B10" s="78" t="s">
        <v>26</v>
      </c>
      <c r="C10" s="184">
        <f>C11+C14+C20+C23</f>
        <v>506300</v>
      </c>
      <c r="D10" s="337">
        <f>D11+D14+D20+D23</f>
        <v>565260.28</v>
      </c>
      <c r="E10" s="337">
        <f>E11+E14+E20+E23</f>
        <v>574364.71</v>
      </c>
    </row>
    <row r="11" spans="1:5" s="103" customFormat="1">
      <c r="A11" s="77" t="s">
        <v>5</v>
      </c>
      <c r="B11" s="78" t="s">
        <v>27</v>
      </c>
      <c r="C11" s="184">
        <f t="shared" ref="C11:E12" si="0">C12</f>
        <v>220000</v>
      </c>
      <c r="D11" s="337">
        <f t="shared" si="0"/>
        <v>225000</v>
      </c>
      <c r="E11" s="338">
        <f t="shared" si="0"/>
        <v>230000</v>
      </c>
    </row>
    <row r="12" spans="1:5">
      <c r="A12" s="81" t="s">
        <v>6</v>
      </c>
      <c r="B12" s="80" t="s">
        <v>28</v>
      </c>
      <c r="C12" s="186">
        <f t="shared" si="0"/>
        <v>220000</v>
      </c>
      <c r="D12" s="339">
        <f t="shared" si="0"/>
        <v>225000</v>
      </c>
      <c r="E12" s="340">
        <f t="shared" si="0"/>
        <v>230000</v>
      </c>
    </row>
    <row r="13" spans="1:5" ht="97.5">
      <c r="A13" s="82" t="s">
        <v>222</v>
      </c>
      <c r="B13" s="80" t="s">
        <v>29</v>
      </c>
      <c r="C13" s="186">
        <v>220000</v>
      </c>
      <c r="D13" s="339">
        <v>225000</v>
      </c>
      <c r="E13" s="340">
        <v>230000</v>
      </c>
    </row>
    <row r="14" spans="1:5" ht="47.25">
      <c r="A14" s="79" t="s">
        <v>7</v>
      </c>
      <c r="B14" s="78" t="s">
        <v>77</v>
      </c>
      <c r="C14" s="184">
        <f>C15</f>
        <v>213300</v>
      </c>
      <c r="D14" s="337">
        <f>D15</f>
        <v>265260.28000000003</v>
      </c>
      <c r="E14" s="338">
        <f>E15</f>
        <v>268364.71000000002</v>
      </c>
    </row>
    <row r="15" spans="1:5" s="103" customFormat="1" ht="47.25">
      <c r="A15" s="176" t="s">
        <v>8</v>
      </c>
      <c r="B15" s="78" t="s">
        <v>78</v>
      </c>
      <c r="C15" s="184">
        <v>213300</v>
      </c>
      <c r="D15" s="337">
        <f>D19+D18+D17+D16</f>
        <v>265260.28000000003</v>
      </c>
      <c r="E15" s="338">
        <f>E19+E18+E17+E16</f>
        <v>268364.71000000002</v>
      </c>
    </row>
    <row r="16" spans="1:5" ht="47.25">
      <c r="A16" s="82" t="s">
        <v>9</v>
      </c>
      <c r="B16" s="80">
        <v>1.0010302230009999E+19</v>
      </c>
      <c r="C16" s="186">
        <v>85137</v>
      </c>
      <c r="D16" s="339">
        <v>99410.5</v>
      </c>
      <c r="E16" s="340">
        <v>102083.99</v>
      </c>
    </row>
    <row r="17" spans="1:5" ht="78.75">
      <c r="A17" s="82" t="s">
        <v>10</v>
      </c>
      <c r="B17" s="80">
        <v>1.001030224001E+19</v>
      </c>
      <c r="C17" s="186">
        <v>898.4</v>
      </c>
      <c r="D17" s="339">
        <v>698.19</v>
      </c>
      <c r="E17" s="340">
        <v>696.87</v>
      </c>
    </row>
    <row r="18" spans="1:5" ht="78.75">
      <c r="A18" s="82" t="s">
        <v>11</v>
      </c>
      <c r="B18" s="80">
        <v>1.0010302250009999E+19</v>
      </c>
      <c r="C18" s="186">
        <v>149708.20000000001</v>
      </c>
      <c r="D18" s="339">
        <v>178610.26</v>
      </c>
      <c r="E18" s="340">
        <v>183262.84</v>
      </c>
    </row>
    <row r="19" spans="1:5" ht="78.75">
      <c r="A19" s="82" t="s">
        <v>12</v>
      </c>
      <c r="B19" s="80">
        <v>1.001030226001E+19</v>
      </c>
      <c r="C19" s="186">
        <v>-22443.599999999999</v>
      </c>
      <c r="D19" s="339">
        <v>-13458.67</v>
      </c>
      <c r="E19" s="340">
        <v>-17678.990000000002</v>
      </c>
    </row>
    <row r="20" spans="1:5" s="103" customFormat="1">
      <c r="A20" s="77" t="s">
        <v>13</v>
      </c>
      <c r="B20" s="78" t="s">
        <v>34</v>
      </c>
      <c r="C20" s="184">
        <v>0</v>
      </c>
      <c r="D20" s="337">
        <v>0</v>
      </c>
      <c r="E20" s="338">
        <f>E21</f>
        <v>0</v>
      </c>
    </row>
    <row r="21" spans="1:5">
      <c r="A21" s="81" t="s">
        <v>36</v>
      </c>
      <c r="B21" s="80" t="s">
        <v>35</v>
      </c>
      <c r="C21" s="186">
        <v>0</v>
      </c>
      <c r="D21" s="339">
        <v>0</v>
      </c>
      <c r="E21" s="340">
        <v>0</v>
      </c>
    </row>
    <row r="22" spans="1:5" ht="18" customHeight="1">
      <c r="A22" s="82" t="s">
        <v>36</v>
      </c>
      <c r="B22" s="80" t="s">
        <v>37</v>
      </c>
      <c r="C22" s="186">
        <v>0</v>
      </c>
      <c r="D22" s="339">
        <v>0</v>
      </c>
      <c r="E22" s="340">
        <v>0</v>
      </c>
    </row>
    <row r="23" spans="1:5" s="103" customFormat="1">
      <c r="A23" s="77" t="s">
        <v>14</v>
      </c>
      <c r="B23" s="78" t="s">
        <v>39</v>
      </c>
      <c r="C23" s="184">
        <f>C24+C28</f>
        <v>73000</v>
      </c>
      <c r="D23" s="337">
        <f>D24+D28</f>
        <v>75000</v>
      </c>
      <c r="E23" s="337">
        <f>E24+E28</f>
        <v>76000</v>
      </c>
    </row>
    <row r="24" spans="1:5" s="103" customFormat="1">
      <c r="A24" s="176" t="s">
        <v>38</v>
      </c>
      <c r="B24" s="78" t="s">
        <v>40</v>
      </c>
      <c r="C24" s="184">
        <f>C25</f>
        <v>21000</v>
      </c>
      <c r="D24" s="337">
        <f>D25</f>
        <v>22000</v>
      </c>
      <c r="E24" s="338">
        <f>E25</f>
        <v>22000</v>
      </c>
    </row>
    <row r="25" spans="1:5" s="177" customFormat="1" ht="50.25" customHeight="1">
      <c r="A25" s="81" t="s">
        <v>266</v>
      </c>
      <c r="B25" s="80" t="s">
        <v>267</v>
      </c>
      <c r="C25" s="186">
        <f>C26+C27</f>
        <v>21000</v>
      </c>
      <c r="D25" s="339">
        <f>D27+D26</f>
        <v>22000</v>
      </c>
      <c r="E25" s="340">
        <f>E27+E26</f>
        <v>22000</v>
      </c>
    </row>
    <row r="26" spans="1:5" ht="78.75" customHeight="1">
      <c r="A26" s="81" t="s">
        <v>265</v>
      </c>
      <c r="B26" s="80" t="s">
        <v>263</v>
      </c>
      <c r="C26" s="186">
        <v>20000</v>
      </c>
      <c r="D26" s="339">
        <v>21000</v>
      </c>
      <c r="E26" s="340">
        <v>21000</v>
      </c>
    </row>
    <row r="27" spans="1:5" ht="64.5" customHeight="1">
      <c r="A27" s="81" t="s">
        <v>264</v>
      </c>
      <c r="B27" s="80" t="s">
        <v>262</v>
      </c>
      <c r="C27" s="186">
        <v>1000</v>
      </c>
      <c r="D27" s="339">
        <v>1000</v>
      </c>
      <c r="E27" s="340">
        <v>1000</v>
      </c>
    </row>
    <row r="28" spans="1:5" s="103" customFormat="1" ht="35.25" customHeight="1">
      <c r="A28" s="176" t="s">
        <v>43</v>
      </c>
      <c r="B28" s="78" t="s">
        <v>261</v>
      </c>
      <c r="C28" s="184">
        <f>C29+C31</f>
        <v>52000</v>
      </c>
      <c r="D28" s="337">
        <f>D29+D31</f>
        <v>53000</v>
      </c>
      <c r="E28" s="338">
        <f>E29+E31</f>
        <v>54000</v>
      </c>
    </row>
    <row r="29" spans="1:5" ht="21.75" customHeight="1">
      <c r="A29" s="81" t="s">
        <v>260</v>
      </c>
      <c r="B29" s="80" t="s">
        <v>259</v>
      </c>
      <c r="C29" s="186">
        <f>C30</f>
        <v>2000</v>
      </c>
      <c r="D29" s="339">
        <v>2000</v>
      </c>
      <c r="E29" s="340">
        <v>2000</v>
      </c>
    </row>
    <row r="30" spans="1:5" ht="47.25">
      <c r="A30" s="81" t="s">
        <v>258</v>
      </c>
      <c r="B30" s="80" t="s">
        <v>259</v>
      </c>
      <c r="C30" s="186">
        <v>2000</v>
      </c>
      <c r="D30" s="339">
        <v>2000</v>
      </c>
      <c r="E30" s="340">
        <v>2000</v>
      </c>
    </row>
    <row r="31" spans="1:5">
      <c r="A31" s="83" t="s">
        <v>43</v>
      </c>
      <c r="B31" s="80" t="s">
        <v>44</v>
      </c>
      <c r="C31" s="186">
        <f t="shared" ref="C31:E32" si="1">C32</f>
        <v>50000</v>
      </c>
      <c r="D31" s="339">
        <f t="shared" si="1"/>
        <v>51000</v>
      </c>
      <c r="E31" s="341">
        <f t="shared" si="1"/>
        <v>52000</v>
      </c>
    </row>
    <row r="32" spans="1:5" ht="23.25" customHeight="1">
      <c r="A32" s="83" t="s">
        <v>256</v>
      </c>
      <c r="B32" s="80" t="s">
        <v>257</v>
      </c>
      <c r="C32" s="186">
        <f t="shared" si="1"/>
        <v>50000</v>
      </c>
      <c r="D32" s="339">
        <f t="shared" si="1"/>
        <v>51000</v>
      </c>
      <c r="E32" s="341">
        <f t="shared" si="1"/>
        <v>52000</v>
      </c>
    </row>
    <row r="33" spans="1:5" ht="55.5" customHeight="1">
      <c r="A33" s="83" t="s">
        <v>254</v>
      </c>
      <c r="B33" s="80" t="s">
        <v>255</v>
      </c>
      <c r="C33" s="186">
        <f>C35+C34</f>
        <v>50000</v>
      </c>
      <c r="D33" s="339">
        <f>D35+D34</f>
        <v>51000</v>
      </c>
      <c r="E33" s="341">
        <f>E35+E34</f>
        <v>52000</v>
      </c>
    </row>
    <row r="34" spans="1:5" ht="63">
      <c r="A34" s="84" t="s">
        <v>253</v>
      </c>
      <c r="B34" s="80" t="s">
        <v>252</v>
      </c>
      <c r="C34" s="186">
        <v>1000</v>
      </c>
      <c r="D34" s="339">
        <v>1000</v>
      </c>
      <c r="E34" s="341">
        <v>1000</v>
      </c>
    </row>
    <row r="35" spans="1:5" ht="78.75">
      <c r="A35" s="84" t="s">
        <v>251</v>
      </c>
      <c r="B35" s="80" t="s">
        <v>250</v>
      </c>
      <c r="C35" s="186">
        <v>49000</v>
      </c>
      <c r="D35" s="339">
        <v>50000</v>
      </c>
      <c r="E35" s="341">
        <v>51000</v>
      </c>
    </row>
    <row r="36" spans="1:5" ht="31.5" hidden="1">
      <c r="A36" s="85" t="s">
        <v>246</v>
      </c>
      <c r="B36" s="89" t="s">
        <v>247</v>
      </c>
      <c r="C36" s="189"/>
      <c r="D36" s="342"/>
      <c r="E36" s="343"/>
    </row>
    <row r="37" spans="1:5" ht="63" hidden="1">
      <c r="A37" s="83" t="s">
        <v>248</v>
      </c>
      <c r="B37" s="86" t="s">
        <v>249</v>
      </c>
      <c r="C37" s="191"/>
      <c r="D37" s="344"/>
      <c r="E37" s="341"/>
    </row>
    <row r="38" spans="1:5" ht="78.75" hidden="1">
      <c r="A38" s="83" t="s">
        <v>66</v>
      </c>
      <c r="B38" s="86" t="s">
        <v>65</v>
      </c>
      <c r="C38" s="191"/>
      <c r="D38" s="344"/>
      <c r="E38" s="341">
        <v>0</v>
      </c>
    </row>
    <row r="39" spans="1:5" ht="94.5" hidden="1">
      <c r="A39" s="84" t="s">
        <v>57</v>
      </c>
      <c r="B39" s="86" t="s">
        <v>58</v>
      </c>
      <c r="C39" s="191"/>
      <c r="D39" s="344"/>
      <c r="E39" s="341">
        <v>0</v>
      </c>
    </row>
    <row r="40" spans="1:5" ht="94.5" hidden="1">
      <c r="A40" s="87" t="s">
        <v>60</v>
      </c>
      <c r="B40" s="86" t="s">
        <v>59</v>
      </c>
      <c r="C40" s="191"/>
      <c r="D40" s="344"/>
      <c r="E40" s="341">
        <v>0</v>
      </c>
    </row>
    <row r="41" spans="1:5" ht="94.5" hidden="1">
      <c r="A41" s="87" t="s">
        <v>63</v>
      </c>
      <c r="B41" s="86" t="s">
        <v>61</v>
      </c>
      <c r="C41" s="191"/>
      <c r="D41" s="344"/>
      <c r="E41" s="341">
        <v>0</v>
      </c>
    </row>
    <row r="42" spans="1:5" ht="94.5" hidden="1">
      <c r="A42" s="87" t="s">
        <v>64</v>
      </c>
      <c r="B42" s="86" t="s">
        <v>62</v>
      </c>
      <c r="C42" s="191"/>
      <c r="D42" s="344"/>
      <c r="E42" s="341">
        <v>0</v>
      </c>
    </row>
    <row r="43" spans="1:5">
      <c r="A43" s="88" t="s">
        <v>17</v>
      </c>
      <c r="B43" s="89" t="s">
        <v>68</v>
      </c>
      <c r="C43" s="189">
        <f>C44</f>
        <v>1987600</v>
      </c>
      <c r="D43" s="342">
        <f>D44</f>
        <v>1769700</v>
      </c>
      <c r="E43" s="343">
        <f>E44</f>
        <v>1820100</v>
      </c>
    </row>
    <row r="44" spans="1:5" ht="47.25">
      <c r="A44" s="85" t="s">
        <v>18</v>
      </c>
      <c r="B44" s="86" t="s">
        <v>69</v>
      </c>
      <c r="C44" s="191">
        <f>C45+C48+C51</f>
        <v>1987600</v>
      </c>
      <c r="D44" s="344">
        <f>D45+D48+D51</f>
        <v>1769700</v>
      </c>
      <c r="E44" s="341">
        <f>E45+E48+E51</f>
        <v>1820100</v>
      </c>
    </row>
    <row r="45" spans="1:5" s="103" customFormat="1" ht="31.5">
      <c r="A45" s="174" t="s">
        <v>19</v>
      </c>
      <c r="B45" s="89" t="s">
        <v>282</v>
      </c>
      <c r="C45" s="189">
        <f>C46+C47</f>
        <v>1440700</v>
      </c>
      <c r="D45" s="342">
        <f>D46+D47</f>
        <v>1232200</v>
      </c>
      <c r="E45" s="343">
        <v>1242000</v>
      </c>
    </row>
    <row r="46" spans="1:5" ht="31.5">
      <c r="A46" s="91" t="s">
        <v>67</v>
      </c>
      <c r="B46" s="86" t="s">
        <v>282</v>
      </c>
      <c r="C46" s="191">
        <v>0</v>
      </c>
      <c r="D46" s="344">
        <v>0</v>
      </c>
      <c r="E46" s="341">
        <v>0</v>
      </c>
    </row>
    <row r="47" spans="1:5" ht="31.5">
      <c r="A47" s="92" t="s">
        <v>281</v>
      </c>
      <c r="B47" s="86" t="s">
        <v>282</v>
      </c>
      <c r="C47" s="191">
        <v>1440700</v>
      </c>
      <c r="D47" s="344">
        <v>1232200</v>
      </c>
      <c r="E47" s="341">
        <f>E45</f>
        <v>1242000</v>
      </c>
    </row>
    <row r="48" spans="1:5" s="103" customFormat="1" ht="31.5">
      <c r="A48" s="174" t="s">
        <v>75</v>
      </c>
      <c r="B48" s="175" t="s">
        <v>76</v>
      </c>
      <c r="C48" s="189">
        <f>C49</f>
        <v>511200</v>
      </c>
      <c r="D48" s="342">
        <v>498700</v>
      </c>
      <c r="E48" s="343">
        <f>E49</f>
        <v>537800</v>
      </c>
    </row>
    <row r="49" spans="1:7" ht="31.5">
      <c r="A49" s="90" t="s">
        <v>75</v>
      </c>
      <c r="B49" s="94" t="s">
        <v>76</v>
      </c>
      <c r="C49" s="191">
        <v>511200</v>
      </c>
      <c r="D49" s="344">
        <v>498700</v>
      </c>
      <c r="E49" s="341">
        <v>537800</v>
      </c>
    </row>
    <row r="50" spans="1:7" ht="31.5">
      <c r="A50" s="90" t="s">
        <v>75</v>
      </c>
      <c r="B50" s="94" t="s">
        <v>76</v>
      </c>
      <c r="C50" s="191">
        <v>511200</v>
      </c>
      <c r="D50" s="344">
        <v>498700</v>
      </c>
      <c r="E50" s="341">
        <v>537800</v>
      </c>
    </row>
    <row r="51" spans="1:7" s="103" customFormat="1" ht="31.5">
      <c r="A51" s="174" t="s">
        <v>22</v>
      </c>
      <c r="B51" s="89" t="s">
        <v>72</v>
      </c>
      <c r="C51" s="189">
        <f>C52+C55</f>
        <v>35700</v>
      </c>
      <c r="D51" s="342">
        <f>D52+D55</f>
        <v>38800</v>
      </c>
      <c r="E51" s="343">
        <f>E52+E55</f>
        <v>40300</v>
      </c>
    </row>
    <row r="52" spans="1:7" ht="47.25">
      <c r="A52" s="96" t="s">
        <v>145</v>
      </c>
      <c r="B52" s="94" t="s">
        <v>283</v>
      </c>
      <c r="C52" s="191">
        <f>C53</f>
        <v>35100</v>
      </c>
      <c r="D52" s="344">
        <f>D53</f>
        <v>38100</v>
      </c>
      <c r="E52" s="341">
        <f>E53</f>
        <v>39600</v>
      </c>
    </row>
    <row r="53" spans="1:7" ht="47.25">
      <c r="A53" s="95" t="s">
        <v>148</v>
      </c>
      <c r="B53" s="94" t="s">
        <v>283</v>
      </c>
      <c r="C53" s="191">
        <v>35100</v>
      </c>
      <c r="D53" s="344">
        <v>38100</v>
      </c>
      <c r="E53" s="341">
        <v>39600</v>
      </c>
    </row>
    <row r="54" spans="1:7" ht="47.25">
      <c r="A54" s="97" t="s">
        <v>213</v>
      </c>
      <c r="B54" s="94" t="s">
        <v>284</v>
      </c>
      <c r="C54" s="191">
        <v>600</v>
      </c>
      <c r="D54" s="344">
        <f>D55</f>
        <v>700</v>
      </c>
      <c r="E54" s="341">
        <f>E55</f>
        <v>700</v>
      </c>
    </row>
    <row r="55" spans="1:7" ht="47.25">
      <c r="A55" s="97" t="s">
        <v>215</v>
      </c>
      <c r="B55" s="94" t="s">
        <v>284</v>
      </c>
      <c r="C55" s="191">
        <v>600</v>
      </c>
      <c r="D55" s="344">
        <v>700</v>
      </c>
      <c r="E55" s="341">
        <v>700</v>
      </c>
    </row>
    <row r="56" spans="1:7">
      <c r="A56" s="98" t="s">
        <v>24</v>
      </c>
      <c r="B56" s="89"/>
      <c r="C56" s="189">
        <f>C10+C43</f>
        <v>2493900</v>
      </c>
      <c r="D56" s="342">
        <f>D10+D43</f>
        <v>2334960.2800000003</v>
      </c>
      <c r="E56" s="342">
        <f>E10+E43</f>
        <v>2394464.71</v>
      </c>
    </row>
    <row r="59" spans="1:7">
      <c r="E59" s="99"/>
    </row>
    <row r="60" spans="1:7" ht="37.5">
      <c r="A60" s="100" t="s">
        <v>219</v>
      </c>
      <c r="B60" s="413" t="s">
        <v>220</v>
      </c>
      <c r="C60" s="413"/>
      <c r="D60" s="413"/>
      <c r="E60" s="413"/>
      <c r="G60" s="101"/>
    </row>
  </sheetData>
  <mergeCells count="2">
    <mergeCell ref="A6:E7"/>
    <mergeCell ref="B60:E6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221</v>
      </c>
    </row>
    <row r="4" spans="1:4">
      <c r="C4" s="73" t="s">
        <v>240</v>
      </c>
    </row>
    <row r="6" spans="1:4" ht="15">
      <c r="A6" s="412" t="s">
        <v>223</v>
      </c>
      <c r="B6" s="412"/>
      <c r="C6" s="412"/>
      <c r="D6" s="412"/>
    </row>
    <row r="7" spans="1:4" ht="15.75" customHeight="1">
      <c r="A7" s="412"/>
      <c r="B7" s="412"/>
      <c r="C7" s="412"/>
      <c r="D7" s="412"/>
    </row>
    <row r="8" spans="1:4">
      <c r="C8" s="75"/>
      <c r="D8" s="75" t="s">
        <v>141</v>
      </c>
    </row>
    <row r="9" spans="1:4" ht="47.25" customHeight="1">
      <c r="A9" s="416" t="s">
        <v>2</v>
      </c>
      <c r="B9" s="416" t="s">
        <v>0</v>
      </c>
      <c r="C9" s="414" t="s">
        <v>3</v>
      </c>
      <c r="D9" s="415"/>
    </row>
    <row r="10" spans="1:4">
      <c r="A10" s="417"/>
      <c r="B10" s="417"/>
      <c r="C10" s="162" t="s">
        <v>217</v>
      </c>
      <c r="D10" s="162" t="s">
        <v>268</v>
      </c>
    </row>
    <row r="11" spans="1:4">
      <c r="A11" s="77" t="s">
        <v>4</v>
      </c>
      <c r="B11" s="78" t="s">
        <v>26</v>
      </c>
      <c r="C11" s="141">
        <f>C12+C15+C21+C27+C30</f>
        <v>403800</v>
      </c>
      <c r="D11" s="141">
        <f>D12+D15+D21+D27+D30</f>
        <v>383000</v>
      </c>
    </row>
    <row r="12" spans="1:4">
      <c r="A12" s="79" t="s">
        <v>5</v>
      </c>
      <c r="B12" s="80" t="s">
        <v>27</v>
      </c>
      <c r="C12" s="142">
        <f>C13</f>
        <v>140000</v>
      </c>
      <c r="D12" s="142">
        <f>D13</f>
        <v>145000</v>
      </c>
    </row>
    <row r="13" spans="1:4">
      <c r="A13" s="81" t="s">
        <v>6</v>
      </c>
      <c r="B13" s="80" t="s">
        <v>28</v>
      </c>
      <c r="C13" s="142">
        <f>C14</f>
        <v>140000</v>
      </c>
      <c r="D13" s="142">
        <f>D14</f>
        <v>145000</v>
      </c>
    </row>
    <row r="14" spans="1:4" ht="97.5">
      <c r="A14" s="82" t="s">
        <v>222</v>
      </c>
      <c r="B14" s="80" t="s">
        <v>29</v>
      </c>
      <c r="C14" s="143">
        <v>140000</v>
      </c>
      <c r="D14" s="143">
        <v>145000</v>
      </c>
    </row>
    <row r="15" spans="1:4" s="103" customFormat="1" ht="47.25">
      <c r="A15" s="77" t="s">
        <v>7</v>
      </c>
      <c r="B15" s="78" t="s">
        <v>77</v>
      </c>
      <c r="C15" s="141">
        <f>C16</f>
        <v>150800</v>
      </c>
      <c r="D15" s="141">
        <f>D16</f>
        <v>125000</v>
      </c>
    </row>
    <row r="16" spans="1:4" ht="31.5">
      <c r="A16" s="81" t="s">
        <v>8</v>
      </c>
      <c r="B16" s="80" t="s">
        <v>78</v>
      </c>
      <c r="C16" s="142">
        <f>C17+C18+C19+C20</f>
        <v>150800</v>
      </c>
      <c r="D16" s="142">
        <f>D17+D18+D19+D20</f>
        <v>125000</v>
      </c>
    </row>
    <row r="17" spans="1:4" ht="47.25">
      <c r="A17" s="82" t="s">
        <v>9</v>
      </c>
      <c r="B17" s="80" t="s">
        <v>30</v>
      </c>
      <c r="C17" s="142">
        <v>55100</v>
      </c>
      <c r="D17" s="142">
        <v>45700</v>
      </c>
    </row>
    <row r="18" spans="1:4" ht="78.75">
      <c r="A18" s="82" t="s">
        <v>10</v>
      </c>
      <c r="B18" s="80" t="s">
        <v>31</v>
      </c>
      <c r="C18" s="142">
        <v>1300</v>
      </c>
      <c r="D18" s="142">
        <v>1000</v>
      </c>
    </row>
    <row r="19" spans="1:4" ht="78.75">
      <c r="A19" s="82" t="s">
        <v>11</v>
      </c>
      <c r="B19" s="80" t="s">
        <v>32</v>
      </c>
      <c r="C19" s="142">
        <v>89200</v>
      </c>
      <c r="D19" s="142">
        <v>74000</v>
      </c>
    </row>
    <row r="20" spans="1:4" ht="78.75">
      <c r="A20" s="82" t="s">
        <v>12</v>
      </c>
      <c r="B20" s="80" t="s">
        <v>33</v>
      </c>
      <c r="C20" s="142">
        <v>5200</v>
      </c>
      <c r="D20" s="142">
        <v>4300</v>
      </c>
    </row>
    <row r="21" spans="1:4" s="103" customFormat="1">
      <c r="A21" s="77" t="s">
        <v>14</v>
      </c>
      <c r="B21" s="78" t="s">
        <v>39</v>
      </c>
      <c r="C21" s="141">
        <f>C22+C24</f>
        <v>24000</v>
      </c>
      <c r="D21" s="141">
        <f>C22+C24</f>
        <v>24000</v>
      </c>
    </row>
    <row r="22" spans="1:4">
      <c r="A22" s="81" t="s">
        <v>38</v>
      </c>
      <c r="B22" s="80" t="s">
        <v>40</v>
      </c>
      <c r="C22" s="142">
        <v>20000</v>
      </c>
      <c r="D22" s="142">
        <v>20000</v>
      </c>
    </row>
    <row r="23" spans="1:4" ht="47.25">
      <c r="A23" s="81" t="s">
        <v>41</v>
      </c>
      <c r="B23" s="80" t="s">
        <v>42</v>
      </c>
      <c r="C23" s="143">
        <v>20000</v>
      </c>
      <c r="D23" s="143">
        <v>20000</v>
      </c>
    </row>
    <row r="24" spans="1:4">
      <c r="A24" s="83" t="s">
        <v>43</v>
      </c>
      <c r="B24" s="80" t="s">
        <v>44</v>
      </c>
      <c r="C24" s="144">
        <v>4000</v>
      </c>
      <c r="D24" s="144">
        <v>4000</v>
      </c>
    </row>
    <row r="25" spans="1:4" ht="94.5">
      <c r="A25" s="84" t="s">
        <v>46</v>
      </c>
      <c r="B25" s="80" t="s">
        <v>45</v>
      </c>
      <c r="C25" s="145">
        <v>1000</v>
      </c>
      <c r="D25" s="145">
        <v>1000</v>
      </c>
    </row>
    <row r="26" spans="1:4" ht="94.5">
      <c r="A26" s="84" t="s">
        <v>47</v>
      </c>
      <c r="B26" s="80" t="s">
        <v>48</v>
      </c>
      <c r="C26" s="145">
        <v>3000</v>
      </c>
      <c r="D26" s="145">
        <v>3000</v>
      </c>
    </row>
    <row r="27" spans="1:4" ht="47.25" hidden="1">
      <c r="A27" s="85" t="s">
        <v>49</v>
      </c>
      <c r="B27" s="80" t="s">
        <v>50</v>
      </c>
      <c r="C27" s="145">
        <v>0</v>
      </c>
      <c r="D27" s="145">
        <f>D28</f>
        <v>0</v>
      </c>
    </row>
    <row r="28" spans="1:4" hidden="1">
      <c r="A28" s="83" t="s">
        <v>51</v>
      </c>
      <c r="B28" s="80" t="s">
        <v>52</v>
      </c>
      <c r="C28" s="145">
        <v>0</v>
      </c>
      <c r="D28" s="145">
        <v>0</v>
      </c>
    </row>
    <row r="29" spans="1:4" ht="47.25" hidden="1">
      <c r="A29" s="84" t="s">
        <v>53</v>
      </c>
      <c r="B29" s="80" t="s">
        <v>54</v>
      </c>
      <c r="C29" s="145">
        <v>0</v>
      </c>
      <c r="D29" s="145">
        <v>0</v>
      </c>
    </row>
    <row r="30" spans="1:4" s="103" customFormat="1" ht="47.25">
      <c r="A30" s="98" t="s">
        <v>15</v>
      </c>
      <c r="B30" s="89" t="s">
        <v>55</v>
      </c>
      <c r="C30" s="146">
        <f>C31+C33</f>
        <v>89000</v>
      </c>
      <c r="D30" s="146">
        <f>D31+D33</f>
        <v>89000</v>
      </c>
    </row>
    <row r="31" spans="1:4" ht="110.25">
      <c r="A31" s="83" t="s">
        <v>16</v>
      </c>
      <c r="B31" s="86" t="s">
        <v>56</v>
      </c>
      <c r="C31" s="144">
        <f>C32</f>
        <v>44500</v>
      </c>
      <c r="D31" s="144">
        <f>D32</f>
        <v>44500</v>
      </c>
    </row>
    <row r="32" spans="1:4" ht="78.75">
      <c r="A32" s="83" t="s">
        <v>66</v>
      </c>
      <c r="B32" s="86" t="s">
        <v>65</v>
      </c>
      <c r="C32" s="144">
        <v>44500</v>
      </c>
      <c r="D32" s="144">
        <v>44500</v>
      </c>
    </row>
    <row r="33" spans="1:4" ht="94.5">
      <c r="A33" s="84" t="s">
        <v>57</v>
      </c>
      <c r="B33" s="86" t="s">
        <v>58</v>
      </c>
      <c r="C33" s="145">
        <v>44500</v>
      </c>
      <c r="D33" s="145">
        <v>44500</v>
      </c>
    </row>
    <row r="34" spans="1:4" ht="94.5" hidden="1">
      <c r="A34" s="87" t="s">
        <v>60</v>
      </c>
      <c r="B34" s="86" t="s">
        <v>59</v>
      </c>
      <c r="C34" s="144">
        <v>0</v>
      </c>
      <c r="D34" s="144">
        <f>D35</f>
        <v>0</v>
      </c>
    </row>
    <row r="35" spans="1:4" ht="94.5" hidden="1">
      <c r="A35" s="87" t="s">
        <v>63</v>
      </c>
      <c r="B35" s="86" t="s">
        <v>61</v>
      </c>
      <c r="C35" s="144">
        <v>0</v>
      </c>
      <c r="D35" s="144">
        <v>0</v>
      </c>
    </row>
    <row r="36" spans="1:4" ht="94.5" hidden="1">
      <c r="A36" s="87" t="s">
        <v>64</v>
      </c>
      <c r="B36" s="86" t="s">
        <v>62</v>
      </c>
      <c r="C36" s="145">
        <v>0</v>
      </c>
      <c r="D36" s="145">
        <v>0</v>
      </c>
    </row>
    <row r="37" spans="1:4">
      <c r="A37" s="88" t="s">
        <v>17</v>
      </c>
      <c r="B37" s="89" t="s">
        <v>68</v>
      </c>
      <c r="C37" s="146">
        <f>C38</f>
        <v>2232900</v>
      </c>
      <c r="D37" s="146">
        <f>D38</f>
        <v>2289400</v>
      </c>
    </row>
    <row r="38" spans="1:4" ht="47.25">
      <c r="A38" s="85" t="s">
        <v>18</v>
      </c>
      <c r="B38" s="86" t="s">
        <v>69</v>
      </c>
      <c r="C38" s="144">
        <f>C39+C42+C45+C48</f>
        <v>2232900</v>
      </c>
      <c r="D38" s="144">
        <f>D39+D42+D45</f>
        <v>2289400</v>
      </c>
    </row>
    <row r="39" spans="1:4" ht="31.5">
      <c r="A39" s="90" t="s">
        <v>19</v>
      </c>
      <c r="B39" s="86" t="s">
        <v>70</v>
      </c>
      <c r="C39" s="144">
        <f>C40</f>
        <v>819000</v>
      </c>
      <c r="D39" s="144">
        <v>799500</v>
      </c>
    </row>
    <row r="40" spans="1:4" ht="31.5">
      <c r="A40" s="91" t="s">
        <v>20</v>
      </c>
      <c r="B40" s="86" t="s">
        <v>71</v>
      </c>
      <c r="C40" s="144">
        <v>819000</v>
      </c>
      <c r="D40" s="144">
        <v>799500</v>
      </c>
    </row>
    <row r="41" spans="1:4" ht="31.5">
      <c r="A41" s="92" t="s">
        <v>67</v>
      </c>
      <c r="B41" s="86" t="s">
        <v>73</v>
      </c>
      <c r="C41" s="144">
        <v>819000</v>
      </c>
      <c r="D41" s="144">
        <v>799500</v>
      </c>
    </row>
    <row r="42" spans="1:4" ht="47.25">
      <c r="A42" s="90" t="s">
        <v>21</v>
      </c>
      <c r="B42" s="86" t="s">
        <v>74</v>
      </c>
      <c r="C42" s="144">
        <v>1373500</v>
      </c>
      <c r="D42" s="144">
        <f>D43</f>
        <v>1449400</v>
      </c>
    </row>
    <row r="43" spans="1:4">
      <c r="A43" s="93" t="s">
        <v>146</v>
      </c>
      <c r="B43" s="94" t="s">
        <v>147</v>
      </c>
      <c r="C43" s="144">
        <v>1373500</v>
      </c>
      <c r="D43" s="144">
        <v>1449400</v>
      </c>
    </row>
    <row r="44" spans="1:4">
      <c r="A44" s="95" t="s">
        <v>143</v>
      </c>
      <c r="B44" s="94" t="s">
        <v>142</v>
      </c>
      <c r="C44" s="144">
        <v>1373500</v>
      </c>
      <c r="D44" s="144">
        <v>1449400</v>
      </c>
    </row>
    <row r="45" spans="1:4" ht="31.5">
      <c r="A45" s="90" t="s">
        <v>22</v>
      </c>
      <c r="B45" s="86" t="s">
        <v>72</v>
      </c>
      <c r="C45" s="144">
        <f>C46+C47</f>
        <v>40400</v>
      </c>
      <c r="D45" s="144">
        <f>D46+D47</f>
        <v>40500</v>
      </c>
    </row>
    <row r="46" spans="1:4" ht="47.25">
      <c r="A46" s="95" t="s">
        <v>148</v>
      </c>
      <c r="B46" s="86" t="s">
        <v>144</v>
      </c>
      <c r="C46" s="144">
        <v>39700</v>
      </c>
      <c r="D46" s="144">
        <v>39800</v>
      </c>
    </row>
    <row r="47" spans="1:4" ht="47.25">
      <c r="A47" s="97" t="s">
        <v>213</v>
      </c>
      <c r="B47" s="94" t="s">
        <v>214</v>
      </c>
      <c r="C47" s="144">
        <v>700</v>
      </c>
      <c r="D47" s="144">
        <v>700</v>
      </c>
    </row>
    <row r="48" spans="1:4" hidden="1">
      <c r="A48" s="97"/>
      <c r="B48" s="94" t="s">
        <v>216</v>
      </c>
      <c r="C48" s="144"/>
      <c r="D48" s="144"/>
    </row>
    <row r="49" spans="1:5">
      <c r="A49" s="98" t="s">
        <v>24</v>
      </c>
      <c r="B49" s="89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99"/>
      <c r="D52" s="99"/>
    </row>
    <row r="53" spans="1:5" ht="18.75">
      <c r="A53" s="102" t="s">
        <v>219</v>
      </c>
      <c r="B53" s="102"/>
      <c r="C53" s="102"/>
      <c r="D53" s="102" t="s">
        <v>224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X9" sqref="X9"/>
    </sheetView>
  </sheetViews>
  <sheetFormatPr defaultRowHeight="15.75"/>
  <cols>
    <col min="1" max="1" width="18.5703125" style="231" customWidth="1"/>
    <col min="2" max="2" width="28.28515625" style="231" customWidth="1"/>
    <col min="3" max="3" width="57.5703125" style="231" customWidth="1"/>
    <col min="4" max="4" width="0.140625" style="107" hidden="1" customWidth="1"/>
    <col min="5" max="9" width="9.140625" style="107" hidden="1" customWidth="1"/>
    <col min="10" max="10" width="8.5703125" style="107" hidden="1" customWidth="1"/>
    <col min="11" max="14" width="9.140625" style="107" hidden="1" customWidth="1"/>
    <col min="15" max="15" width="0.140625" style="107" customWidth="1"/>
    <col min="16" max="16" width="8.28515625" style="107" hidden="1" customWidth="1"/>
    <col min="17" max="21" width="9.140625" style="107" hidden="1" customWidth="1"/>
    <col min="22" max="16384" width="9.140625" style="107"/>
  </cols>
  <sheetData>
    <row r="1" spans="1:3">
      <c r="A1" s="230"/>
      <c r="C1" s="232" t="s">
        <v>374</v>
      </c>
    </row>
    <row r="2" spans="1:3">
      <c r="A2" s="230"/>
      <c r="C2" s="232" t="s">
        <v>375</v>
      </c>
    </row>
    <row r="3" spans="1:3">
      <c r="A3" s="230"/>
      <c r="C3" s="276" t="s">
        <v>376</v>
      </c>
    </row>
    <row r="4" spans="1:3">
      <c r="A4" s="230"/>
      <c r="C4" s="276" t="s">
        <v>368</v>
      </c>
    </row>
    <row r="6" spans="1:3" ht="15">
      <c r="A6" s="418" t="s">
        <v>342</v>
      </c>
      <c r="B6" s="418"/>
      <c r="C6" s="418"/>
    </row>
    <row r="7" spans="1:3" ht="15.75" customHeight="1">
      <c r="A7" s="418"/>
      <c r="B7" s="418"/>
      <c r="C7" s="418"/>
    </row>
    <row r="8" spans="1:3" ht="15">
      <c r="A8" s="419"/>
      <c r="B8" s="419"/>
      <c r="C8" s="419"/>
    </row>
    <row r="9" spans="1:3" ht="35.25" customHeight="1">
      <c r="A9" s="420" t="s">
        <v>0</v>
      </c>
      <c r="B9" s="421"/>
      <c r="C9" s="422" t="s">
        <v>318</v>
      </c>
    </row>
    <row r="10" spans="1:3" ht="56.25" customHeight="1">
      <c r="A10" s="233" t="s">
        <v>319</v>
      </c>
      <c r="B10" s="234" t="s">
        <v>320</v>
      </c>
      <c r="C10" s="423"/>
    </row>
    <row r="11" spans="1:3" ht="33.75" customHeight="1">
      <c r="A11" s="235">
        <v>996</v>
      </c>
      <c r="B11" s="424" t="s">
        <v>225</v>
      </c>
      <c r="C11" s="425"/>
    </row>
    <row r="12" spans="1:3" ht="94.5">
      <c r="A12" s="236">
        <v>996</v>
      </c>
      <c r="B12" s="236" t="s">
        <v>58</v>
      </c>
      <c r="C12" s="237" t="s">
        <v>57</v>
      </c>
    </row>
    <row r="13" spans="1:3" ht="65.25" customHeight="1">
      <c r="A13" s="236">
        <v>996</v>
      </c>
      <c r="B13" s="236" t="s">
        <v>249</v>
      </c>
      <c r="C13" s="237" t="s">
        <v>248</v>
      </c>
    </row>
    <row r="14" spans="1:3" ht="31.5">
      <c r="A14" s="236">
        <v>996</v>
      </c>
      <c r="B14" s="236" t="s">
        <v>313</v>
      </c>
      <c r="C14" s="238" t="s">
        <v>312</v>
      </c>
    </row>
    <row r="15" spans="1:3">
      <c r="A15" s="236">
        <v>996</v>
      </c>
      <c r="B15" s="236" t="s">
        <v>315</v>
      </c>
      <c r="C15" s="238" t="s">
        <v>321</v>
      </c>
    </row>
    <row r="16" spans="1:3" ht="31.5">
      <c r="A16" s="236">
        <v>996</v>
      </c>
      <c r="B16" s="236" t="s">
        <v>282</v>
      </c>
      <c r="C16" s="239" t="s">
        <v>67</v>
      </c>
    </row>
    <row r="17" spans="1:3" ht="31.5">
      <c r="A17" s="236">
        <v>996</v>
      </c>
      <c r="B17" s="236" t="s">
        <v>322</v>
      </c>
      <c r="C17" s="239" t="s">
        <v>323</v>
      </c>
    </row>
    <row r="18" spans="1:3" ht="47.25">
      <c r="A18" s="236">
        <v>996</v>
      </c>
      <c r="B18" s="236" t="s">
        <v>324</v>
      </c>
      <c r="C18" s="240" t="s">
        <v>325</v>
      </c>
    </row>
    <row r="19" spans="1:3">
      <c r="A19" s="236">
        <v>996</v>
      </c>
      <c r="B19" s="241" t="s">
        <v>326</v>
      </c>
      <c r="C19" s="240" t="s">
        <v>143</v>
      </c>
    </row>
    <row r="20" spans="1:3" ht="31.5">
      <c r="A20" s="273">
        <v>996</v>
      </c>
      <c r="B20" s="273" t="s">
        <v>76</v>
      </c>
      <c r="C20" s="274" t="s">
        <v>75</v>
      </c>
    </row>
    <row r="21" spans="1:3" ht="110.25">
      <c r="A21" s="236">
        <v>996</v>
      </c>
      <c r="B21" s="242" t="s">
        <v>327</v>
      </c>
      <c r="C21" s="243" t="s">
        <v>328</v>
      </c>
    </row>
    <row r="22" spans="1:3" ht="47.25">
      <c r="A22" s="273">
        <v>996</v>
      </c>
      <c r="B22" s="273" t="s">
        <v>283</v>
      </c>
      <c r="C22" s="275" t="s">
        <v>148</v>
      </c>
    </row>
    <row r="23" spans="1:3" ht="47.25">
      <c r="A23" s="273">
        <v>996</v>
      </c>
      <c r="B23" s="273" t="s">
        <v>284</v>
      </c>
      <c r="C23" s="275" t="s">
        <v>215</v>
      </c>
    </row>
    <row r="26" spans="1:3" ht="112.5" customHeight="1">
      <c r="A26" s="426" t="s">
        <v>219</v>
      </c>
      <c r="B26" s="426"/>
      <c r="C26" s="244" t="s">
        <v>224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D7" sqref="D7"/>
    </sheetView>
  </sheetViews>
  <sheetFormatPr defaultRowHeight="15.75"/>
  <cols>
    <col min="1" max="1" width="30.140625" style="231" customWidth="1"/>
    <col min="2" max="2" width="71.42578125" style="231" customWidth="1"/>
  </cols>
  <sheetData>
    <row r="1" spans="1:2">
      <c r="A1" s="230"/>
      <c r="B1" s="232" t="s">
        <v>377</v>
      </c>
    </row>
    <row r="2" spans="1:2">
      <c r="A2" s="230"/>
      <c r="B2" s="232" t="s">
        <v>378</v>
      </c>
    </row>
    <row r="3" spans="1:2">
      <c r="A3" s="230"/>
      <c r="B3" s="232" t="s">
        <v>379</v>
      </c>
    </row>
    <row r="4" spans="1:2">
      <c r="A4" s="230"/>
      <c r="B4" s="276" t="s">
        <v>380</v>
      </c>
    </row>
    <row r="6" spans="1:2" ht="47.25" customHeight="1">
      <c r="A6" s="427" t="s">
        <v>341</v>
      </c>
      <c r="B6" s="427"/>
    </row>
    <row r="7" spans="1:2" ht="15.75" customHeight="1">
      <c r="A7" s="427"/>
      <c r="B7" s="427"/>
    </row>
    <row r="8" spans="1:2" ht="15.75" customHeight="1">
      <c r="A8" s="428"/>
      <c r="B8" s="428"/>
    </row>
    <row r="9" spans="1:2" ht="47.25">
      <c r="A9" s="233" t="s">
        <v>0</v>
      </c>
      <c r="B9" s="429" t="s">
        <v>329</v>
      </c>
    </row>
    <row r="10" spans="1:2" ht="31.5">
      <c r="A10" s="233" t="s">
        <v>330</v>
      </c>
      <c r="B10" s="429"/>
    </row>
    <row r="11" spans="1:2" ht="33.75" customHeight="1">
      <c r="A11" s="235">
        <v>996</v>
      </c>
      <c r="B11" s="245" t="s">
        <v>225</v>
      </c>
    </row>
    <row r="12" spans="1:2" ht="73.5" customHeight="1">
      <c r="A12" s="246" t="s">
        <v>331</v>
      </c>
      <c r="B12" s="247" t="s">
        <v>224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F6" sqref="F6"/>
    </sheetView>
  </sheetViews>
  <sheetFormatPr defaultRowHeight="15.75"/>
  <cols>
    <col min="1" max="1" width="18.140625" style="231" customWidth="1"/>
    <col min="2" max="2" width="28.42578125" style="231" customWidth="1"/>
    <col min="3" max="3" width="58.28515625" style="231" customWidth="1"/>
  </cols>
  <sheetData>
    <row r="1" spans="1:3">
      <c r="A1" s="230"/>
      <c r="C1" s="232" t="s">
        <v>381</v>
      </c>
    </row>
    <row r="2" spans="1:3">
      <c r="A2" s="230"/>
      <c r="C2" s="232" t="s">
        <v>375</v>
      </c>
    </row>
    <row r="3" spans="1:3">
      <c r="A3" s="230"/>
      <c r="C3" s="232" t="s">
        <v>382</v>
      </c>
    </row>
    <row r="4" spans="1:3">
      <c r="A4" s="230"/>
      <c r="C4" s="276" t="s">
        <v>383</v>
      </c>
    </row>
    <row r="6" spans="1:3" ht="47.25" customHeight="1">
      <c r="A6" s="418" t="s">
        <v>364</v>
      </c>
      <c r="B6" s="418"/>
      <c r="C6" s="418"/>
    </row>
    <row r="7" spans="1:3" ht="15.75" customHeight="1">
      <c r="A7" s="418"/>
      <c r="B7" s="418"/>
      <c r="C7" s="418"/>
    </row>
    <row r="8" spans="1:3" ht="15.75" customHeight="1">
      <c r="A8" s="419"/>
      <c r="B8" s="419"/>
      <c r="C8" s="419"/>
    </row>
    <row r="9" spans="1:3" ht="35.25" customHeight="1">
      <c r="A9" s="420" t="s">
        <v>0</v>
      </c>
      <c r="B9" s="421"/>
      <c r="C9" s="422" t="s">
        <v>345</v>
      </c>
    </row>
    <row r="10" spans="1:3" ht="63">
      <c r="A10" s="258" t="s">
        <v>346</v>
      </c>
      <c r="B10" s="257" t="s">
        <v>347</v>
      </c>
      <c r="C10" s="423"/>
    </row>
    <row r="11" spans="1:3" ht="33.75" customHeight="1">
      <c r="A11" s="235">
        <v>996</v>
      </c>
      <c r="B11" s="424" t="s">
        <v>225</v>
      </c>
      <c r="C11" s="425"/>
    </row>
    <row r="12" spans="1:3" ht="31.5">
      <c r="A12" s="236">
        <v>996</v>
      </c>
      <c r="B12" s="259" t="s">
        <v>348</v>
      </c>
      <c r="C12" s="238" t="s">
        <v>349</v>
      </c>
    </row>
    <row r="13" spans="1:3" ht="31.5" customHeight="1">
      <c r="A13" s="236">
        <v>996</v>
      </c>
      <c r="B13" s="259" t="s">
        <v>350</v>
      </c>
      <c r="C13" s="238" t="s">
        <v>351</v>
      </c>
    </row>
    <row r="14" spans="1:3" ht="47.25">
      <c r="A14" s="236">
        <v>996</v>
      </c>
      <c r="B14" s="259" t="s">
        <v>352</v>
      </c>
      <c r="C14" s="238" t="s">
        <v>79</v>
      </c>
    </row>
    <row r="15" spans="1:3" ht="47.25">
      <c r="A15" s="236">
        <v>996</v>
      </c>
      <c r="B15" s="259" t="s">
        <v>353</v>
      </c>
      <c r="C15" s="238" t="s">
        <v>354</v>
      </c>
    </row>
    <row r="16" spans="1:3" ht="31.5">
      <c r="A16" s="236">
        <v>996</v>
      </c>
      <c r="B16" s="259" t="s">
        <v>355</v>
      </c>
      <c r="C16" s="238" t="s">
        <v>80</v>
      </c>
    </row>
    <row r="17" spans="1:3" ht="31.5">
      <c r="A17" s="236">
        <v>996</v>
      </c>
      <c r="B17" s="259" t="s">
        <v>356</v>
      </c>
      <c r="C17" s="238" t="s">
        <v>81</v>
      </c>
    </row>
    <row r="18" spans="1:3" ht="47.25">
      <c r="A18" s="236">
        <v>996</v>
      </c>
      <c r="B18" s="259" t="s">
        <v>357</v>
      </c>
      <c r="C18" s="238" t="s">
        <v>358</v>
      </c>
    </row>
    <row r="19" spans="1:3" ht="78.75" customHeight="1">
      <c r="A19" s="430" t="s">
        <v>359</v>
      </c>
      <c r="B19" s="430"/>
      <c r="C19" s="247" t="s">
        <v>224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A2" sqref="A2:C2"/>
    </sheetView>
  </sheetViews>
  <sheetFormatPr defaultRowHeight="15.75"/>
  <cols>
    <col min="1" max="1" width="57.5703125" style="272" customWidth="1"/>
    <col min="2" max="2" width="22.7109375" style="272" customWidth="1"/>
    <col min="3" max="3" width="22.28515625" style="272" customWidth="1"/>
    <col min="4" max="4" width="0.140625" style="272" customWidth="1"/>
    <col min="5" max="5" width="18.85546875" style="6" hidden="1" customWidth="1"/>
  </cols>
  <sheetData>
    <row r="1" spans="1:5">
      <c r="A1" s="433" t="s">
        <v>432</v>
      </c>
      <c r="B1" s="434"/>
      <c r="C1" s="434"/>
      <c r="D1" s="5"/>
    </row>
    <row r="2" spans="1:5">
      <c r="A2" s="433" t="s">
        <v>433</v>
      </c>
      <c r="B2" s="434"/>
      <c r="C2" s="434"/>
      <c r="D2" s="5"/>
    </row>
    <row r="3" spans="1:5">
      <c r="A3" s="433"/>
      <c r="B3" s="434"/>
      <c r="C3" s="434"/>
      <c r="D3" s="5"/>
    </row>
    <row r="4" spans="1:5">
      <c r="A4" s="433"/>
      <c r="B4" s="434"/>
      <c r="C4" s="434"/>
      <c r="D4" s="5"/>
    </row>
    <row r="6" spans="1:5">
      <c r="A6" s="431" t="s">
        <v>82</v>
      </c>
      <c r="B6" s="432"/>
      <c r="C6" s="432"/>
      <c r="D6" s="432"/>
      <c r="E6" s="432"/>
    </row>
    <row r="7" spans="1:5" ht="32.25" customHeight="1">
      <c r="A7" s="431" t="s">
        <v>405</v>
      </c>
      <c r="B7" s="431"/>
      <c r="C7" s="431"/>
      <c r="D7" s="431"/>
      <c r="E7" s="431"/>
    </row>
    <row r="8" spans="1:5">
      <c r="A8" s="271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71" t="s">
        <v>84</v>
      </c>
      <c r="B10" s="171" t="s">
        <v>85</v>
      </c>
      <c r="C10" s="171" t="s">
        <v>285</v>
      </c>
      <c r="D10" s="194"/>
      <c r="E10" s="194" t="s">
        <v>299</v>
      </c>
    </row>
    <row r="11" spans="1:5" ht="15">
      <c r="A11" s="166" t="s">
        <v>86</v>
      </c>
      <c r="B11" s="345" t="s">
        <v>87</v>
      </c>
      <c r="C11" s="352">
        <f>C12+C13+C14+C16+C17</f>
        <v>2534299.7999999998</v>
      </c>
      <c r="D11" s="264">
        <f>D17+D16+D14+D13+D12</f>
        <v>1670640</v>
      </c>
      <c r="E11" s="265">
        <f>SUM(E12:E17)</f>
        <v>1609030</v>
      </c>
    </row>
    <row r="12" spans="1:5" ht="30">
      <c r="A12" s="168" t="s">
        <v>88</v>
      </c>
      <c r="B12" s="347" t="s">
        <v>89</v>
      </c>
      <c r="C12" s="348">
        <v>517400.74</v>
      </c>
      <c r="D12" s="261">
        <v>358140</v>
      </c>
      <c r="E12" s="266">
        <v>295330</v>
      </c>
    </row>
    <row r="13" spans="1:5" ht="45">
      <c r="A13" s="168" t="s">
        <v>90</v>
      </c>
      <c r="B13" s="347" t="s">
        <v>91</v>
      </c>
      <c r="C13" s="348">
        <v>1465835.82</v>
      </c>
      <c r="D13" s="261">
        <v>1218200</v>
      </c>
      <c r="E13" s="266">
        <v>1219400</v>
      </c>
    </row>
    <row r="14" spans="1:5" ht="45">
      <c r="A14" s="168" t="s">
        <v>92</v>
      </c>
      <c r="B14" s="347" t="s">
        <v>93</v>
      </c>
      <c r="C14" s="348">
        <v>547363.24</v>
      </c>
      <c r="D14" s="261">
        <v>90700</v>
      </c>
      <c r="E14" s="266">
        <v>90700</v>
      </c>
    </row>
    <row r="15" spans="1:5" ht="60" hidden="1">
      <c r="A15" s="168" t="s">
        <v>235</v>
      </c>
      <c r="B15" s="349" t="s">
        <v>236</v>
      </c>
      <c r="C15" s="350">
        <v>0</v>
      </c>
      <c r="D15" s="261" t="s">
        <v>290</v>
      </c>
      <c r="E15" s="261" t="s">
        <v>290</v>
      </c>
    </row>
    <row r="16" spans="1:5" ht="15">
      <c r="A16" s="168" t="s">
        <v>94</v>
      </c>
      <c r="B16" s="347" t="s">
        <v>95</v>
      </c>
      <c r="C16" s="348">
        <v>3000</v>
      </c>
      <c r="D16" s="261">
        <v>3000</v>
      </c>
      <c r="E16" s="266">
        <v>3000</v>
      </c>
    </row>
    <row r="17" spans="1:5" ht="15">
      <c r="A17" s="172" t="s">
        <v>244</v>
      </c>
      <c r="B17" s="349" t="s">
        <v>241</v>
      </c>
      <c r="C17" s="350">
        <v>700</v>
      </c>
      <c r="D17" s="261">
        <v>600</v>
      </c>
      <c r="E17" s="266">
        <v>600</v>
      </c>
    </row>
    <row r="18" spans="1:5" ht="15">
      <c r="A18" s="166" t="s">
        <v>155</v>
      </c>
      <c r="B18" s="351" t="s">
        <v>156</v>
      </c>
      <c r="C18" s="352">
        <f>C19</f>
        <v>37700</v>
      </c>
      <c r="D18" s="268">
        <v>35100</v>
      </c>
      <c r="E18" s="269">
        <f>E19</f>
        <v>35100</v>
      </c>
    </row>
    <row r="19" spans="1:5" ht="18" customHeight="1">
      <c r="A19" s="168" t="s">
        <v>154</v>
      </c>
      <c r="B19" s="349" t="s">
        <v>153</v>
      </c>
      <c r="C19" s="350">
        <v>37700</v>
      </c>
      <c r="D19" s="261" t="s">
        <v>289</v>
      </c>
      <c r="E19" s="266">
        <v>35100</v>
      </c>
    </row>
    <row r="20" spans="1:5" ht="28.5">
      <c r="A20" s="166" t="s">
        <v>96</v>
      </c>
      <c r="B20" s="345" t="s">
        <v>97</v>
      </c>
      <c r="C20" s="352">
        <f>C21+C23+C22</f>
        <v>60000</v>
      </c>
      <c r="D20" s="268">
        <v>30000</v>
      </c>
      <c r="E20" s="269">
        <v>30000</v>
      </c>
    </row>
    <row r="21" spans="1:5" ht="30">
      <c r="A21" s="168" t="s">
        <v>98</v>
      </c>
      <c r="B21" s="347" t="s">
        <v>99</v>
      </c>
      <c r="C21" s="348">
        <v>10000</v>
      </c>
      <c r="D21" s="261">
        <v>10000</v>
      </c>
      <c r="E21" s="266">
        <v>10000</v>
      </c>
    </row>
    <row r="22" spans="1:5" ht="30">
      <c r="A22" s="168" t="s">
        <v>426</v>
      </c>
      <c r="B22" s="347">
        <v>309</v>
      </c>
      <c r="C22" s="348">
        <v>30000</v>
      </c>
      <c r="D22" s="261"/>
      <c r="E22" s="266"/>
    </row>
    <row r="23" spans="1:5" ht="15">
      <c r="A23" s="168" t="s">
        <v>100</v>
      </c>
      <c r="B23" s="347" t="s">
        <v>101</v>
      </c>
      <c r="C23" s="348">
        <v>20000</v>
      </c>
      <c r="D23" s="261">
        <v>20000</v>
      </c>
      <c r="E23" s="266">
        <v>20000</v>
      </c>
    </row>
    <row r="24" spans="1:5" ht="15">
      <c r="A24" s="166" t="s">
        <v>102</v>
      </c>
      <c r="B24" s="345" t="s">
        <v>103</v>
      </c>
      <c r="C24" s="352">
        <f>C25+C26+C27</f>
        <v>714551.21</v>
      </c>
      <c r="D24" s="268">
        <f>D26</f>
        <v>350000</v>
      </c>
      <c r="E24" s="269">
        <f>E26</f>
        <v>350000</v>
      </c>
    </row>
    <row r="25" spans="1:5" ht="15">
      <c r="A25" s="168" t="s">
        <v>418</v>
      </c>
      <c r="B25" s="385">
        <v>408</v>
      </c>
      <c r="C25" s="348">
        <v>296000</v>
      </c>
      <c r="D25" s="268"/>
      <c r="E25" s="269"/>
    </row>
    <row r="26" spans="1:5" ht="15">
      <c r="A26" s="168" t="s">
        <v>104</v>
      </c>
      <c r="B26" s="347" t="s">
        <v>105</v>
      </c>
      <c r="C26" s="348">
        <v>388551.01</v>
      </c>
      <c r="D26" s="261">
        <v>350000</v>
      </c>
      <c r="E26" s="266">
        <v>350000</v>
      </c>
    </row>
    <row r="27" spans="1:5" ht="30">
      <c r="A27" s="168" t="s">
        <v>426</v>
      </c>
      <c r="B27" s="347">
        <v>409</v>
      </c>
      <c r="C27" s="348">
        <v>30000.2</v>
      </c>
      <c r="D27" s="261"/>
      <c r="E27" s="266"/>
    </row>
    <row r="28" spans="1:5" ht="15">
      <c r="A28" s="166" t="s">
        <v>300</v>
      </c>
      <c r="B28" s="353" t="s">
        <v>360</v>
      </c>
      <c r="C28" s="352">
        <f>C29</f>
        <v>1000</v>
      </c>
      <c r="D28" s="268">
        <f>D29</f>
        <v>1000</v>
      </c>
      <c r="E28" s="269">
        <f>E29</f>
        <v>1000</v>
      </c>
    </row>
    <row r="29" spans="1:5" ht="18" customHeight="1">
      <c r="A29" s="193" t="s">
        <v>301</v>
      </c>
      <c r="B29" s="353" t="s">
        <v>360</v>
      </c>
      <c r="C29" s="348">
        <v>1000</v>
      </c>
      <c r="D29" s="261">
        <v>1000</v>
      </c>
      <c r="E29" s="266">
        <v>1000</v>
      </c>
    </row>
    <row r="30" spans="1:5" ht="15">
      <c r="A30" s="166" t="s">
        <v>106</v>
      </c>
      <c r="B30" s="345" t="s">
        <v>107</v>
      </c>
      <c r="C30" s="352">
        <f>C31</f>
        <v>65400</v>
      </c>
      <c r="D30" s="268">
        <f>D31</f>
        <v>67400</v>
      </c>
      <c r="E30" s="269">
        <f>E31</f>
        <v>65400</v>
      </c>
    </row>
    <row r="31" spans="1:5" ht="15">
      <c r="A31" s="168" t="s">
        <v>115</v>
      </c>
      <c r="B31" s="349" t="s">
        <v>116</v>
      </c>
      <c r="C31" s="348">
        <v>65400</v>
      </c>
      <c r="D31" s="261">
        <v>67400</v>
      </c>
      <c r="E31" s="266">
        <v>65400</v>
      </c>
    </row>
    <row r="32" spans="1:5" ht="15">
      <c r="A32" s="166" t="s">
        <v>110</v>
      </c>
      <c r="B32" s="345" t="s">
        <v>111</v>
      </c>
      <c r="C32" s="352">
        <f>C33+C34+C35</f>
        <v>484671.68</v>
      </c>
      <c r="D32" s="268">
        <f>D33+D34</f>
        <v>246180</v>
      </c>
      <c r="E32" s="269">
        <f>E33+E34</f>
        <v>252650</v>
      </c>
    </row>
    <row r="33" spans="1:5" ht="15">
      <c r="A33" s="168" t="s">
        <v>112</v>
      </c>
      <c r="B33" s="347" t="s">
        <v>113</v>
      </c>
      <c r="C33" s="348">
        <v>311471.68</v>
      </c>
      <c r="D33" s="261">
        <v>166000</v>
      </c>
      <c r="E33" s="266">
        <v>172450</v>
      </c>
    </row>
    <row r="34" spans="1:5" ht="15">
      <c r="A34" s="168" t="s">
        <v>211</v>
      </c>
      <c r="B34" s="349" t="s">
        <v>113</v>
      </c>
      <c r="C34" s="348">
        <v>132190</v>
      </c>
      <c r="D34" s="261">
        <v>80180</v>
      </c>
      <c r="E34" s="266">
        <v>80200</v>
      </c>
    </row>
    <row r="35" spans="1:5" ht="30">
      <c r="A35" s="168" t="s">
        <v>426</v>
      </c>
      <c r="B35" s="349" t="s">
        <v>113</v>
      </c>
      <c r="C35" s="348">
        <v>41010</v>
      </c>
      <c r="D35" s="261"/>
      <c r="E35" s="266"/>
    </row>
    <row r="36" spans="1:5" ht="15">
      <c r="A36" s="166" t="s">
        <v>226</v>
      </c>
      <c r="B36" s="345">
        <v>1001</v>
      </c>
      <c r="C36" s="352">
        <f>C37</f>
        <v>45000</v>
      </c>
      <c r="D36" s="268">
        <f>D37</f>
        <v>45000</v>
      </c>
      <c r="E36" s="269">
        <f>E37</f>
        <v>45000</v>
      </c>
    </row>
    <row r="37" spans="1:5" ht="15">
      <c r="A37" s="168" t="s">
        <v>227</v>
      </c>
      <c r="B37" s="347">
        <v>1001</v>
      </c>
      <c r="C37" s="348">
        <v>45000</v>
      </c>
      <c r="D37" s="261">
        <v>45000</v>
      </c>
      <c r="E37" s="266">
        <v>45000</v>
      </c>
    </row>
    <row r="38" spans="1:5" ht="15">
      <c r="A38" s="166" t="s">
        <v>114</v>
      </c>
      <c r="B38" s="345"/>
      <c r="C38" s="354">
        <f>C11+C18+C20+C24+C28+C30+C32+C36</f>
        <v>3942622.69</v>
      </c>
      <c r="D38" s="262">
        <f>D11+D18+D20+D24+D30+D32+D36+D28</f>
        <v>2445320</v>
      </c>
      <c r="E38" s="263">
        <f>E11+E18+E20+E24+E30+E32+E36+E28</f>
        <v>2388180</v>
      </c>
    </row>
    <row r="39" spans="1:5">
      <c r="E39" s="139"/>
    </row>
    <row r="40" spans="1:5">
      <c r="A40" s="401"/>
      <c r="B40" s="401"/>
      <c r="C40" s="401"/>
      <c r="D40" s="401"/>
      <c r="E40" s="139"/>
    </row>
    <row r="41" spans="1:5" ht="18.75">
      <c r="A41" s="1" t="s">
        <v>219</v>
      </c>
      <c r="C41" s="381" t="s">
        <v>220</v>
      </c>
      <c r="E41" s="3" t="s">
        <v>224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E14" sqref="E14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5" hidden="1" customWidth="1"/>
    <col min="4" max="4" width="15.7109375" style="165" customWidth="1"/>
    <col min="5" max="5" width="18.85546875" style="6" customWidth="1"/>
    <col min="6" max="7" width="9.140625" hidden="1" customWidth="1"/>
  </cols>
  <sheetData>
    <row r="1" spans="1:5">
      <c r="A1" s="433" t="s">
        <v>402</v>
      </c>
      <c r="B1" s="434"/>
      <c r="C1" s="434"/>
      <c r="D1" s="434"/>
      <c r="E1" s="434"/>
    </row>
    <row r="2" spans="1:5">
      <c r="A2" s="433" t="s">
        <v>366</v>
      </c>
      <c r="B2" s="434"/>
      <c r="C2" s="434"/>
      <c r="D2" s="434"/>
      <c r="E2" s="434"/>
    </row>
    <row r="3" spans="1:5">
      <c r="A3" s="433" t="s">
        <v>367</v>
      </c>
      <c r="B3" s="434"/>
      <c r="C3" s="434"/>
      <c r="D3" s="434"/>
      <c r="E3" s="434"/>
    </row>
    <row r="4" spans="1:5">
      <c r="A4" s="433" t="s">
        <v>385</v>
      </c>
      <c r="B4" s="434"/>
      <c r="C4" s="434"/>
      <c r="D4" s="434"/>
      <c r="E4" s="434"/>
    </row>
    <row r="6" spans="1:5">
      <c r="A6" s="431" t="s">
        <v>82</v>
      </c>
      <c r="B6" s="432"/>
      <c r="C6" s="432"/>
      <c r="D6" s="432"/>
      <c r="E6" s="432"/>
    </row>
    <row r="7" spans="1:5" ht="32.25" customHeight="1">
      <c r="A7" s="431" t="s">
        <v>406</v>
      </c>
      <c r="B7" s="431"/>
      <c r="C7" s="431"/>
      <c r="D7" s="431"/>
      <c r="E7" s="431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71" t="s">
        <v>84</v>
      </c>
      <c r="B10" s="171" t="s">
        <v>85</v>
      </c>
      <c r="C10" s="194" t="s">
        <v>285</v>
      </c>
      <c r="D10" s="171" t="s">
        <v>286</v>
      </c>
      <c r="E10" s="171" t="s">
        <v>299</v>
      </c>
    </row>
    <row r="11" spans="1:5" ht="28.5">
      <c r="A11" s="166" t="s">
        <v>86</v>
      </c>
      <c r="B11" s="167" t="s">
        <v>87</v>
      </c>
      <c r="C11" s="264">
        <f>C12+C13+C14+C16+C17</f>
        <v>1750800</v>
      </c>
      <c r="D11" s="346">
        <f>D17+D16+D14+D13+D12</f>
        <v>1655730.26</v>
      </c>
      <c r="E11" s="355">
        <f>SUM(E12:E17)</f>
        <v>1648637</v>
      </c>
    </row>
    <row r="12" spans="1:5" ht="45">
      <c r="A12" s="168" t="s">
        <v>88</v>
      </c>
      <c r="B12" s="169" t="s">
        <v>89</v>
      </c>
      <c r="C12" s="261">
        <v>448800</v>
      </c>
      <c r="D12" s="348">
        <v>307200</v>
      </c>
      <c r="E12" s="350">
        <v>302000.74</v>
      </c>
    </row>
    <row r="13" spans="1:5" ht="75">
      <c r="A13" s="168" t="s">
        <v>90</v>
      </c>
      <c r="B13" s="169" t="s">
        <v>91</v>
      </c>
      <c r="C13" s="261">
        <v>1207700</v>
      </c>
      <c r="D13" s="348">
        <v>797430.02</v>
      </c>
      <c r="E13" s="350">
        <v>795536.02</v>
      </c>
    </row>
    <row r="14" spans="1:5" ht="60">
      <c r="A14" s="168" t="s">
        <v>92</v>
      </c>
      <c r="B14" s="169" t="s">
        <v>93</v>
      </c>
      <c r="C14" s="267">
        <v>90700</v>
      </c>
      <c r="D14" s="348">
        <v>547400.24</v>
      </c>
      <c r="E14" s="350">
        <v>547400.24</v>
      </c>
    </row>
    <row r="15" spans="1:5" ht="30" hidden="1">
      <c r="A15" s="168" t="s">
        <v>235</v>
      </c>
      <c r="B15" s="170" t="s">
        <v>236</v>
      </c>
      <c r="C15" s="266">
        <v>0</v>
      </c>
      <c r="D15" s="348" t="s">
        <v>290</v>
      </c>
      <c r="E15" s="348" t="s">
        <v>290</v>
      </c>
    </row>
    <row r="16" spans="1:5" ht="15">
      <c r="A16" s="168" t="s">
        <v>94</v>
      </c>
      <c r="B16" s="169" t="s">
        <v>95</v>
      </c>
      <c r="C16" s="261">
        <v>3000</v>
      </c>
      <c r="D16" s="348">
        <v>3000</v>
      </c>
      <c r="E16" s="350">
        <v>3000</v>
      </c>
    </row>
    <row r="17" spans="1:5" ht="15">
      <c r="A17" s="172" t="s">
        <v>244</v>
      </c>
      <c r="B17" s="170" t="s">
        <v>241</v>
      </c>
      <c r="C17" s="266">
        <v>600</v>
      </c>
      <c r="D17" s="348">
        <v>700</v>
      </c>
      <c r="E17" s="350">
        <v>700</v>
      </c>
    </row>
    <row r="18" spans="1:5" ht="15">
      <c r="A18" s="166" t="s">
        <v>155</v>
      </c>
      <c r="B18" s="173" t="s">
        <v>156</v>
      </c>
      <c r="C18" s="268">
        <f>C19</f>
        <v>35100</v>
      </c>
      <c r="D18" s="352">
        <f>D19</f>
        <v>38100</v>
      </c>
      <c r="E18" s="356">
        <f>E19</f>
        <v>39100</v>
      </c>
    </row>
    <row r="19" spans="1:5" ht="30">
      <c r="A19" s="168" t="s">
        <v>154</v>
      </c>
      <c r="B19" s="170" t="s">
        <v>153</v>
      </c>
      <c r="C19" s="266">
        <v>35100</v>
      </c>
      <c r="D19" s="348">
        <v>38100</v>
      </c>
      <c r="E19" s="350">
        <v>39100</v>
      </c>
    </row>
    <row r="20" spans="1:5" ht="42.75">
      <c r="A20" s="166" t="s">
        <v>96</v>
      </c>
      <c r="B20" s="167" t="s">
        <v>97</v>
      </c>
      <c r="C20" s="268">
        <v>30000</v>
      </c>
      <c r="D20" s="352">
        <f>D22+D21</f>
        <v>25000</v>
      </c>
      <c r="E20" s="356">
        <f>E22+E21</f>
        <v>25000</v>
      </c>
    </row>
    <row r="21" spans="1:5" ht="60">
      <c r="A21" s="168" t="s">
        <v>98</v>
      </c>
      <c r="B21" s="169" t="s">
        <v>99</v>
      </c>
      <c r="C21" s="261">
        <v>10000</v>
      </c>
      <c r="D21" s="348">
        <v>10000</v>
      </c>
      <c r="E21" s="350">
        <v>10000</v>
      </c>
    </row>
    <row r="22" spans="1:5" ht="15">
      <c r="A22" s="168" t="s">
        <v>100</v>
      </c>
      <c r="B22" s="169" t="s">
        <v>101</v>
      </c>
      <c r="C22" s="261">
        <v>20000</v>
      </c>
      <c r="D22" s="348">
        <v>15000</v>
      </c>
      <c r="E22" s="350">
        <v>15000</v>
      </c>
    </row>
    <row r="23" spans="1:5" ht="15">
      <c r="A23" s="166" t="s">
        <v>102</v>
      </c>
      <c r="B23" s="167" t="s">
        <v>103</v>
      </c>
      <c r="C23" s="268">
        <f>C24</f>
        <v>325000</v>
      </c>
      <c r="D23" s="352">
        <f>D24</f>
        <v>265260.28000000003</v>
      </c>
      <c r="E23" s="356">
        <f>E24</f>
        <v>268364.71000000002</v>
      </c>
    </row>
    <row r="24" spans="1:5" ht="15">
      <c r="A24" s="168" t="s">
        <v>104</v>
      </c>
      <c r="B24" s="169" t="s">
        <v>105</v>
      </c>
      <c r="C24" s="261">
        <v>325000</v>
      </c>
      <c r="D24" s="348">
        <v>265260.28000000003</v>
      </c>
      <c r="E24" s="350">
        <v>268364.71000000002</v>
      </c>
    </row>
    <row r="25" spans="1:5" ht="15">
      <c r="A25" s="166" t="s">
        <v>300</v>
      </c>
      <c r="B25" s="260" t="s">
        <v>360</v>
      </c>
      <c r="C25" s="268">
        <f>C26</f>
        <v>1000</v>
      </c>
      <c r="D25" s="352">
        <f>D26</f>
        <v>1000</v>
      </c>
      <c r="E25" s="356">
        <f>E26</f>
        <v>1000</v>
      </c>
    </row>
    <row r="26" spans="1:5" ht="18" customHeight="1">
      <c r="A26" s="193" t="s">
        <v>301</v>
      </c>
      <c r="B26" s="260" t="s">
        <v>360</v>
      </c>
      <c r="C26" s="261">
        <v>1000</v>
      </c>
      <c r="D26" s="348">
        <v>1000</v>
      </c>
      <c r="E26" s="350">
        <v>1000</v>
      </c>
    </row>
    <row r="27" spans="1:5" ht="28.5">
      <c r="A27" s="166" t="s">
        <v>106</v>
      </c>
      <c r="B27" s="167" t="s">
        <v>107</v>
      </c>
      <c r="C27" s="268">
        <f>C28</f>
        <v>65400</v>
      </c>
      <c r="D27" s="352">
        <f>D28</f>
        <v>57400</v>
      </c>
      <c r="E27" s="356">
        <f>E28</f>
        <v>61400</v>
      </c>
    </row>
    <row r="28" spans="1:5" ht="15">
      <c r="A28" s="168" t="s">
        <v>115</v>
      </c>
      <c r="B28" s="170" t="s">
        <v>116</v>
      </c>
      <c r="C28" s="261">
        <v>65400</v>
      </c>
      <c r="D28" s="348">
        <v>57400</v>
      </c>
      <c r="E28" s="350">
        <v>61400</v>
      </c>
    </row>
    <row r="29" spans="1:5" ht="15">
      <c r="A29" s="166" t="s">
        <v>110</v>
      </c>
      <c r="B29" s="167" t="s">
        <v>111</v>
      </c>
      <c r="C29" s="268">
        <f>C30+C31</f>
        <v>241600</v>
      </c>
      <c r="D29" s="352">
        <f>D30+D31</f>
        <v>190130</v>
      </c>
      <c r="E29" s="356">
        <f>E30+E31</f>
        <v>188300</v>
      </c>
    </row>
    <row r="30" spans="1:5" ht="15">
      <c r="A30" s="168" t="s">
        <v>112</v>
      </c>
      <c r="B30" s="169" t="s">
        <v>113</v>
      </c>
      <c r="C30" s="261">
        <v>161400</v>
      </c>
      <c r="D30" s="348">
        <v>121000</v>
      </c>
      <c r="E30" s="350">
        <v>119000</v>
      </c>
    </row>
    <row r="31" spans="1:5" ht="15">
      <c r="A31" s="168" t="s">
        <v>211</v>
      </c>
      <c r="B31" s="170" t="s">
        <v>113</v>
      </c>
      <c r="C31" s="261">
        <v>80200</v>
      </c>
      <c r="D31" s="348">
        <v>69130</v>
      </c>
      <c r="E31" s="380">
        <v>69300</v>
      </c>
    </row>
    <row r="32" spans="1:5" ht="15">
      <c r="A32" s="166" t="s">
        <v>226</v>
      </c>
      <c r="B32" s="167">
        <v>1001</v>
      </c>
      <c r="C32" s="268">
        <f>C33</f>
        <v>45000</v>
      </c>
      <c r="D32" s="352">
        <f>D33</f>
        <v>45000</v>
      </c>
      <c r="E32" s="356">
        <f>E33</f>
        <v>45000</v>
      </c>
    </row>
    <row r="33" spans="1:5" ht="15">
      <c r="A33" s="168" t="s">
        <v>227</v>
      </c>
      <c r="B33" s="169">
        <v>1001</v>
      </c>
      <c r="C33" s="261">
        <v>45000</v>
      </c>
      <c r="D33" s="348">
        <v>45000</v>
      </c>
      <c r="E33" s="350">
        <v>45000</v>
      </c>
    </row>
    <row r="34" spans="1:5" ht="15">
      <c r="A34" s="166" t="s">
        <v>114</v>
      </c>
      <c r="B34" s="167"/>
      <c r="C34" s="195">
        <f>C11+C18+C20+C25+C27+C29+C32+C23</f>
        <v>2493900</v>
      </c>
      <c r="D34" s="357">
        <v>2277560.2999999998</v>
      </c>
      <c r="E34" s="358">
        <v>2276764.71</v>
      </c>
    </row>
    <row r="35" spans="1:5">
      <c r="E35" s="139"/>
    </row>
    <row r="36" spans="1:5" ht="18.75">
      <c r="A36" s="1" t="s">
        <v>219</v>
      </c>
      <c r="E36" s="3" t="s">
        <v>224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1 </vt:lpstr>
      <vt:lpstr>приложение 3</vt:lpstr>
      <vt:lpstr>приложение 3 2015-2016</vt:lpstr>
      <vt:lpstr>приложение 4</vt:lpstr>
      <vt:lpstr>приложение 5</vt:lpstr>
      <vt:lpstr>приложение 6</vt:lpstr>
      <vt:lpstr>Приложение 7 </vt:lpstr>
      <vt:lpstr>Приложение 8</vt:lpstr>
      <vt:lpstr>Приложение 8 2014-2016</vt:lpstr>
      <vt:lpstr>Приложение 9 </vt:lpstr>
      <vt:lpstr>Приложение 10</vt:lpstr>
      <vt:lpstr>приложение12</vt:lpstr>
      <vt:lpstr>Приложение 13</vt:lpstr>
      <vt:lpstr>приложение 14</vt:lpstr>
      <vt:lpstr>Приложение 15</vt:lpstr>
      <vt:lpstr>Приложение 11</vt:lpstr>
      <vt:lpstr>Приложение 12</vt:lpstr>
      <vt:lpstr>Лист1</vt:lpstr>
      <vt:lpstr>'приложение 1 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15'!Область_печати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8'!Область_печати</vt:lpstr>
      <vt:lpstr>'Приложение 9 '!Область_печати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2018-05-11T08:31:08Z</dcterms:modified>
</cp:coreProperties>
</file>