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firstSheet="6" activeTab="10"/>
  </bookViews>
  <sheets>
    <sheet name="приложение 1" sheetId="1" r:id="rId1"/>
    <sheet name="приложение 2 2015" sheetId="2" r:id="rId2"/>
    <sheet name="приложение 3 2015-2016" sheetId="5" state="hidden" r:id="rId3"/>
    <sheet name="Приложение 4" sheetId="7" r:id="rId4"/>
    <sheet name="Приложение 5" sheetId="8" r:id="rId5"/>
    <sheet name="Приложение 6" sheetId="10" r:id="rId6"/>
    <sheet name="Приложение 7 2014" sheetId="3" r:id="rId7"/>
    <sheet name="Приложение 8 2014-2016" sheetId="16" state="hidden" r:id="rId8"/>
    <sheet name="Приложение 9" sheetId="11" r:id="rId9"/>
    <sheet name="Приложение 10" sheetId="15" state="hidden" r:id="rId10"/>
    <sheet name="Приложение 11" sheetId="17" r:id="rId11"/>
    <sheet name="Приложение 12" sheetId="21" state="hidden" r:id="rId12"/>
    <sheet name="Приложение 13" sheetId="22" r:id="rId13"/>
    <sheet name="Лист1" sheetId="24" state="hidden" r:id="rId14"/>
    <sheet name="Приложение 14" sheetId="23" r:id="rId15"/>
    <sheet name="Сводная " sheetId="25" r:id="rId16"/>
    <sheet name="Лист2" sheetId="26" r:id="rId17"/>
  </sheets>
  <definedNames>
    <definedName name="_xlnm.Print_Area" localSheetId="0">'приложение 1'!$A$1:$E$19</definedName>
    <definedName name="_xlnm.Print_Area" localSheetId="9">'Приложение 10'!$A$1:$F$91</definedName>
    <definedName name="_xlnm.Print_Area" localSheetId="10">'Приложение 11'!$A$1:$H$78</definedName>
    <definedName name="_xlnm.Print_Area" localSheetId="11">'Приложение 12'!$A$1:$H$80</definedName>
    <definedName name="_xlnm.Print_Area" localSheetId="12">'Приложение 13'!$A$1:$E$39</definedName>
    <definedName name="_xlnm.Print_Area" localSheetId="14">'Приложение 14'!$A$1:$N$21</definedName>
    <definedName name="_xlnm.Print_Area" localSheetId="1">'приложение 2 2015'!$A$1:$E$60</definedName>
    <definedName name="_xlnm.Print_Area" localSheetId="2">'приложение 3 2015-2016'!$A$1:$E$56</definedName>
    <definedName name="_xlnm.Print_Area" localSheetId="3">'Приложение 4'!$A$1:$C$26</definedName>
    <definedName name="_xlnm.Print_Area" localSheetId="4">'Приложение 5'!$A$1:$B$18</definedName>
    <definedName name="_xlnm.Print_Area" localSheetId="5">'Приложение 6'!$A$1:$C$25</definedName>
    <definedName name="_xlnm.Print_Area" localSheetId="8">'Приложение 9'!$A$1:$G$94</definedName>
  </definedNames>
  <calcPr calcId="124519"/>
</workbook>
</file>

<file path=xl/calcChain.xml><?xml version="1.0" encoding="utf-8"?>
<calcChain xmlns="http://schemas.openxmlformats.org/spreadsheetml/2006/main">
  <c r="G110" i="25"/>
  <c r="I42"/>
  <c r="H42"/>
  <c r="G42"/>
  <c r="H33"/>
  <c r="I133"/>
  <c r="I113"/>
  <c r="H111"/>
  <c r="I94"/>
  <c r="I90"/>
  <c r="I89" s="1"/>
  <c r="I84"/>
  <c r="I79"/>
  <c r="I77"/>
  <c r="I70"/>
  <c r="I66"/>
  <c r="I62"/>
  <c r="I50"/>
  <c r="I33"/>
  <c r="I25"/>
  <c r="I24" s="1"/>
  <c r="H133"/>
  <c r="H131"/>
  <c r="H129"/>
  <c r="H126"/>
  <c r="H121"/>
  <c r="H116"/>
  <c r="H113"/>
  <c r="G113"/>
  <c r="H94"/>
  <c r="H93" s="1"/>
  <c r="H90"/>
  <c r="H89" s="1"/>
  <c r="H84"/>
  <c r="H82"/>
  <c r="H81" s="1"/>
  <c r="H79"/>
  <c r="H77"/>
  <c r="H70"/>
  <c r="H66"/>
  <c r="G64"/>
  <c r="H62"/>
  <c r="H57"/>
  <c r="H55"/>
  <c r="H50"/>
  <c r="H25"/>
  <c r="H24" s="1"/>
  <c r="H14"/>
  <c r="G133"/>
  <c r="G124"/>
  <c r="G109"/>
  <c r="G103"/>
  <c r="G94"/>
  <c r="G90"/>
  <c r="G89" s="1"/>
  <c r="G84"/>
  <c r="G79"/>
  <c r="G75" s="1"/>
  <c r="G77"/>
  <c r="G66"/>
  <c r="G70"/>
  <c r="G65" s="1"/>
  <c r="G57"/>
  <c r="G50"/>
  <c r="G46"/>
  <c r="G33"/>
  <c r="G25"/>
  <c r="G24" s="1"/>
  <c r="C11" i="3"/>
  <c r="C18"/>
  <c r="G40" i="11"/>
  <c r="G87"/>
  <c r="G84"/>
  <c r="G81"/>
  <c r="G78"/>
  <c r="G75"/>
  <c r="G67"/>
  <c r="G62"/>
  <c r="G59"/>
  <c r="G46"/>
  <c r="G27"/>
  <c r="G23"/>
  <c r="G17"/>
  <c r="G12"/>
  <c r="H25" i="17"/>
  <c r="H68"/>
  <c r="H62" s="1"/>
  <c r="H71"/>
  <c r="H50"/>
  <c r="H46"/>
  <c r="H44"/>
  <c r="H40" s="1"/>
  <c r="H35"/>
  <c r="H32"/>
  <c r="H29"/>
  <c r="H18"/>
  <c r="H15"/>
  <c r="H14" s="1"/>
  <c r="G131" i="25"/>
  <c r="G129"/>
  <c r="I15"/>
  <c r="I14" s="1"/>
  <c r="I13" s="1"/>
  <c r="I12" s="1"/>
  <c r="I32"/>
  <c r="I23" s="1"/>
  <c r="I22" s="1"/>
  <c r="I136" s="1"/>
  <c r="I46"/>
  <c r="I57"/>
  <c r="I75"/>
  <c r="I82"/>
  <c r="I81" s="1"/>
  <c r="I80" s="1"/>
  <c r="I85"/>
  <c r="I93"/>
  <c r="I103"/>
  <c r="I111"/>
  <c r="I110" s="1"/>
  <c r="I109" s="1"/>
  <c r="I116"/>
  <c r="I121"/>
  <c r="I126"/>
  <c r="I124" s="1"/>
  <c r="I129"/>
  <c r="I131"/>
  <c r="G126"/>
  <c r="G121"/>
  <c r="G116"/>
  <c r="G111"/>
  <c r="G93"/>
  <c r="G85"/>
  <c r="G82"/>
  <c r="G81" s="1"/>
  <c r="G80" s="1"/>
  <c r="G32"/>
  <c r="G23" s="1"/>
  <c r="G22" s="1"/>
  <c r="G14"/>
  <c r="G13" s="1"/>
  <c r="G12" s="1"/>
  <c r="H103"/>
  <c r="G62"/>
  <c r="H46"/>
  <c r="G15"/>
  <c r="H15"/>
  <c r="H13"/>
  <c r="H12" s="1"/>
  <c r="F71" i="17"/>
  <c r="F68"/>
  <c r="F62" s="1"/>
  <c r="F50"/>
  <c r="F46"/>
  <c r="F44"/>
  <c r="F40" s="1"/>
  <c r="F35"/>
  <c r="F32"/>
  <c r="F29"/>
  <c r="F25"/>
  <c r="F18"/>
  <c r="F15"/>
  <c r="F14" s="1"/>
  <c r="G71"/>
  <c r="G68"/>
  <c r="G62" s="1"/>
  <c r="G50"/>
  <c r="G46"/>
  <c r="G44"/>
  <c r="G40" s="1"/>
  <c r="G35"/>
  <c r="G32"/>
  <c r="G29"/>
  <c r="G25"/>
  <c r="G18"/>
  <c r="G15"/>
  <c r="G14" s="1"/>
  <c r="E71" i="11"/>
  <c r="F71"/>
  <c r="E87"/>
  <c r="F87"/>
  <c r="E84"/>
  <c r="F84"/>
  <c r="E81"/>
  <c r="F81"/>
  <c r="E78"/>
  <c r="F78"/>
  <c r="E75"/>
  <c r="F75"/>
  <c r="E70"/>
  <c r="E67"/>
  <c r="F67"/>
  <c r="E62"/>
  <c r="F62"/>
  <c r="E59"/>
  <c r="F59"/>
  <c r="E46"/>
  <c r="F46"/>
  <c r="E40"/>
  <c r="F40"/>
  <c r="E27"/>
  <c r="E90" s="1"/>
  <c r="F27"/>
  <c r="E23"/>
  <c r="F23"/>
  <c r="E17"/>
  <c r="F17"/>
  <c r="F12"/>
  <c r="E12"/>
  <c r="D30" i="3"/>
  <c r="E30"/>
  <c r="C27"/>
  <c r="D27"/>
  <c r="E25"/>
  <c r="C25"/>
  <c r="D25"/>
  <c r="C23"/>
  <c r="D23"/>
  <c r="E23"/>
  <c r="C20"/>
  <c r="D20"/>
  <c r="E18"/>
  <c r="D11"/>
  <c r="E44" i="2"/>
  <c r="C51"/>
  <c r="C44" s="1"/>
  <c r="C43" s="1"/>
  <c r="C56" s="1"/>
  <c r="C52"/>
  <c r="C28"/>
  <c r="C24"/>
  <c r="C14"/>
  <c r="D52"/>
  <c r="D51" s="1"/>
  <c r="D28"/>
  <c r="D24"/>
  <c r="D14"/>
  <c r="H23" i="25" l="1"/>
  <c r="H22" s="1"/>
  <c r="I65"/>
  <c r="I64" s="1"/>
  <c r="H124"/>
  <c r="H110"/>
  <c r="H75"/>
  <c r="H65"/>
  <c r="H64" s="1"/>
  <c r="G136"/>
  <c r="G90" i="11"/>
  <c r="F90"/>
  <c r="D32" i="3"/>
  <c r="C32"/>
  <c r="H13" i="17"/>
  <c r="H74" s="1"/>
  <c r="F13"/>
  <c r="F74" s="1"/>
  <c r="G13"/>
  <c r="G74" s="1"/>
  <c r="C23" i="2"/>
  <c r="C10" s="1"/>
  <c r="D44"/>
  <c r="D43" s="1"/>
  <c r="D23"/>
  <c r="D10" s="1"/>
  <c r="E25"/>
  <c r="E24" s="1"/>
  <c r="G76" i="21"/>
  <c r="F76"/>
  <c r="G34"/>
  <c r="F34"/>
  <c r="F85" i="15"/>
  <c r="F84" s="1"/>
  <c r="E85"/>
  <c r="E84" s="1"/>
  <c r="D12" i="16"/>
  <c r="C12"/>
  <c r="E11" i="3"/>
  <c r="J66" i="25"/>
  <c r="K66"/>
  <c r="G28" i="21"/>
  <c r="F28"/>
  <c r="F50"/>
  <c r="F49" s="1"/>
  <c r="F48" s="1"/>
  <c r="G44"/>
  <c r="G15"/>
  <c r="G14" s="1"/>
  <c r="G18"/>
  <c r="G26"/>
  <c r="G25" s="1"/>
  <c r="G32"/>
  <c r="G31" s="1"/>
  <c r="G39"/>
  <c r="G38" s="1"/>
  <c r="G37" s="1"/>
  <c r="G46"/>
  <c r="G42" s="1"/>
  <c r="G50"/>
  <c r="G49" s="1"/>
  <c r="G48" s="1"/>
  <c r="G54"/>
  <c r="G56"/>
  <c r="G58"/>
  <c r="G60"/>
  <c r="G62"/>
  <c r="G66"/>
  <c r="G65" s="1"/>
  <c r="G64" s="1"/>
  <c r="G70"/>
  <c r="G74"/>
  <c r="G73" s="1"/>
  <c r="F74"/>
  <c r="F73"/>
  <c r="F70"/>
  <c r="F66"/>
  <c r="F65" s="1"/>
  <c r="F64" s="1"/>
  <c r="F62"/>
  <c r="F60"/>
  <c r="F58"/>
  <c r="F56"/>
  <c r="F54"/>
  <c r="F46"/>
  <c r="F44"/>
  <c r="F43" s="1"/>
  <c r="F39"/>
  <c r="F38" s="1"/>
  <c r="F37" s="1"/>
  <c r="F32"/>
  <c r="F31" s="1"/>
  <c r="F26"/>
  <c r="F25" s="1"/>
  <c r="F18"/>
  <c r="F13" s="1"/>
  <c r="F15"/>
  <c r="F14" s="1"/>
  <c r="F64" i="15"/>
  <c r="E64"/>
  <c r="E42"/>
  <c r="F82"/>
  <c r="E82"/>
  <c r="F81"/>
  <c r="E81"/>
  <c r="F59"/>
  <c r="F58" s="1"/>
  <c r="E59"/>
  <c r="E58" s="1"/>
  <c r="F79"/>
  <c r="F78" s="1"/>
  <c r="E79"/>
  <c r="E78" s="1"/>
  <c r="F76"/>
  <c r="F75" s="1"/>
  <c r="F73"/>
  <c r="F72" s="1"/>
  <c r="E76"/>
  <c r="E75" s="1"/>
  <c r="E73"/>
  <c r="E72" s="1"/>
  <c r="F70"/>
  <c r="F69" s="1"/>
  <c r="F67"/>
  <c r="E70"/>
  <c r="E69" s="1"/>
  <c r="E67"/>
  <c r="F31"/>
  <c r="F29"/>
  <c r="D32" i="16"/>
  <c r="C32"/>
  <c r="D45" i="5"/>
  <c r="C45"/>
  <c r="J91" i="25"/>
  <c r="J90" s="1"/>
  <c r="K91"/>
  <c r="D31" i="5"/>
  <c r="C31"/>
  <c r="D13"/>
  <c r="D12" s="1"/>
  <c r="C13"/>
  <c r="C12" s="1"/>
  <c r="J97" i="25"/>
  <c r="J85"/>
  <c r="J84" s="1"/>
  <c r="K85"/>
  <c r="K84" s="1"/>
  <c r="J15"/>
  <c r="J14" s="1"/>
  <c r="J13" s="1"/>
  <c r="J12" s="1"/>
  <c r="K15"/>
  <c r="K14" s="1"/>
  <c r="K13" s="1"/>
  <c r="K12" s="1"/>
  <c r="J133"/>
  <c r="K133"/>
  <c r="J131"/>
  <c r="K131"/>
  <c r="J129"/>
  <c r="K129"/>
  <c r="J126"/>
  <c r="K126"/>
  <c r="J124"/>
  <c r="K124"/>
  <c r="J121"/>
  <c r="K121"/>
  <c r="J116"/>
  <c r="K116"/>
  <c r="J111"/>
  <c r="K111"/>
  <c r="K110" s="1"/>
  <c r="K109" s="1"/>
  <c r="K90"/>
  <c r="J75"/>
  <c r="K75"/>
  <c r="J70"/>
  <c r="K70"/>
  <c r="J57"/>
  <c r="K57"/>
  <c r="J51"/>
  <c r="K51"/>
  <c r="J46"/>
  <c r="K46"/>
  <c r="J42"/>
  <c r="K42"/>
  <c r="J32"/>
  <c r="K32"/>
  <c r="J25"/>
  <c r="K25"/>
  <c r="J103"/>
  <c r="K103"/>
  <c r="J101"/>
  <c r="K101"/>
  <c r="J99"/>
  <c r="K99"/>
  <c r="K97"/>
  <c r="J95"/>
  <c r="K95"/>
  <c r="F22" i="15"/>
  <c r="F21" s="1"/>
  <c r="E22"/>
  <c r="E21" s="1"/>
  <c r="E29"/>
  <c r="F14"/>
  <c r="E27" i="3"/>
  <c r="D16" i="5"/>
  <c r="D15" s="1"/>
  <c r="C16"/>
  <c r="E15" i="2"/>
  <c r="E14" s="1"/>
  <c r="C30" i="5"/>
  <c r="D30"/>
  <c r="D21"/>
  <c r="C21"/>
  <c r="H109" i="25" l="1"/>
  <c r="H136" s="1"/>
  <c r="D56" i="2"/>
  <c r="J110" i="25"/>
  <c r="J109" s="1"/>
  <c r="K65"/>
  <c r="J65"/>
  <c r="K23"/>
  <c r="K22" s="1"/>
  <c r="F42" i="21"/>
  <c r="F53"/>
  <c r="F52" s="1"/>
  <c r="G53"/>
  <c r="G52" s="1"/>
  <c r="G13"/>
  <c r="G43"/>
  <c r="J23" i="25"/>
  <c r="J22" s="1"/>
  <c r="J94"/>
  <c r="J93" s="1"/>
  <c r="K94"/>
  <c r="K93" s="1"/>
  <c r="D29" i="16"/>
  <c r="C29"/>
  <c r="F53" i="15"/>
  <c r="E53"/>
  <c r="F51"/>
  <c r="F50" s="1"/>
  <c r="E51"/>
  <c r="E50" s="1"/>
  <c r="E19" i="24"/>
  <c r="D19"/>
  <c r="C19"/>
  <c r="E13"/>
  <c r="E31" s="1"/>
  <c r="D13"/>
  <c r="C13"/>
  <c r="C31" s="1"/>
  <c r="E4"/>
  <c r="D4"/>
  <c r="D31" s="1"/>
  <c r="C4"/>
  <c r="E11" i="22"/>
  <c r="D11"/>
  <c r="C11"/>
  <c r="F26" i="15"/>
  <c r="E26"/>
  <c r="D26" i="16"/>
  <c r="D24"/>
  <c r="D21"/>
  <c r="D19"/>
  <c r="F65" i="15"/>
  <c r="F62"/>
  <c r="F61" s="1"/>
  <c r="F56"/>
  <c r="F55" s="1"/>
  <c r="F48"/>
  <c r="F46"/>
  <c r="F42"/>
  <c r="F39"/>
  <c r="F38" s="1"/>
  <c r="F36"/>
  <c r="F33"/>
  <c r="F19"/>
  <c r="F18" s="1"/>
  <c r="F16"/>
  <c r="F13"/>
  <c r="C26" i="16"/>
  <c r="C24"/>
  <c r="C21"/>
  <c r="C19"/>
  <c r="E65" i="15"/>
  <c r="E62"/>
  <c r="E61" s="1"/>
  <c r="E56"/>
  <c r="E55" s="1"/>
  <c r="E48"/>
  <c r="E46"/>
  <c r="E41" s="1"/>
  <c r="E39"/>
  <c r="E38" s="1"/>
  <c r="E36"/>
  <c r="E33"/>
  <c r="E31"/>
  <c r="E19"/>
  <c r="E18" s="1"/>
  <c r="E14"/>
  <c r="E13"/>
  <c r="E20" i="2"/>
  <c r="E20" i="3"/>
  <c r="E32" s="1"/>
  <c r="C39" i="5"/>
  <c r="C38" s="1"/>
  <c r="C37" s="1"/>
  <c r="D42"/>
  <c r="D34"/>
  <c r="D27"/>
  <c r="D11" s="1"/>
  <c r="E52" i="2"/>
  <c r="E51" s="1"/>
  <c r="J136" i="25" l="1"/>
  <c r="K136"/>
  <c r="E28" i="2"/>
  <c r="E23" s="1"/>
  <c r="E10" s="1"/>
  <c r="D34" i="16"/>
  <c r="C34"/>
  <c r="E25" i="15"/>
  <c r="E87" s="1"/>
  <c r="E43" i="2"/>
  <c r="F41" i="15"/>
  <c r="F25"/>
  <c r="F87" s="1"/>
  <c r="D38" i="5"/>
  <c r="D37" s="1"/>
  <c r="E56" i="2" l="1"/>
  <c r="D49" i="5"/>
  <c r="C15"/>
  <c r="C11" s="1"/>
  <c r="C49" l="1"/>
</calcChain>
</file>

<file path=xl/sharedStrings.xml><?xml version="1.0" encoding="utf-8"?>
<sst xmlns="http://schemas.openxmlformats.org/spreadsheetml/2006/main" count="1435" uniqueCount="437">
  <si>
    <t xml:space="preserve">   Приложение 1</t>
  </si>
  <si>
    <t>(в процентах)</t>
  </si>
  <si>
    <t>Код бюджетной классификации Российской Федерации</t>
  </si>
  <si>
    <t xml:space="preserve">   к решению Думы </t>
  </si>
  <si>
    <t xml:space="preserve">Нормативы распределения </t>
  </si>
  <si>
    <t>Бюджет муниципального образования</t>
  </si>
  <si>
    <t>Наименование  доходов</t>
  </si>
  <si>
    <t>Прочие доходы от оказания платных услуг (работ) получателями средств бюджетов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</si>
  <si>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</si>
  <si>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</si>
  <si>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</si>
  <si>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Прочие безвозмездные поступления в бюджеты поселений</t>
  </si>
  <si>
    <t xml:space="preserve"> 1 13 01995 10 0000 130</t>
  </si>
  <si>
    <t xml:space="preserve"> 1 16 90050 10 0000 140</t>
  </si>
  <si>
    <t xml:space="preserve"> 1 17 01050 10 0000 180</t>
  </si>
  <si>
    <t xml:space="preserve"> 1 17 05050 10 0000 180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</si>
  <si>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</si>
  <si>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</si>
  <si>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</si>
  <si>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</si>
  <si>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</si>
  <si>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</si>
  <si>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</si>
  <si>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</si>
  <si>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</si>
  <si>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</si>
  <si>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</si>
  <si>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</si>
  <si>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</si>
  <si>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</si>
  <si>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</si>
  <si>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</si>
  <si>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</si>
  <si>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</si>
  <si>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</si>
  <si>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</si>
  <si>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</si>
  <si>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</si>
  <si>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</si>
  <si>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</si>
  <si>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</si>
  <si>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</si>
  <si>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</si>
  <si>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</si>
  <si>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</si>
  <si>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</si>
  <si>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</si>
  <si>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</si>
  <si>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</si>
  <si>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</si>
  <si>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</si>
  <si>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</si>
  <si>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</si>
  <si>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</si>
  <si>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</si>
  <si>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</si>
  <si>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</si>
  <si>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</si>
  <si>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</si>
  <si>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</si>
  <si>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</si>
  <si>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</si>
  <si>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</si>
  <si>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</si>
  <si>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</si>
  <si>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</si>
  <si>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</si>
  <si>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</si>
  <si>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</si>
  <si>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</si>
  <si>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</si>
  <si>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</si>
  <si>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</si>
  <si>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</si>
  <si>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</si>
  <si>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</si>
  <si>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</si>
  <si>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</si>
  <si>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</si>
  <si>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</si>
  <si>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</si>
  <si>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</si>
  <si>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</si>
  <si>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</si>
  <si>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</si>
  <si>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</si>
  <si>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</si>
  <si>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</si>
  <si>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</si>
  <si>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</si>
  <si>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</si>
  <si>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</si>
  <si>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2 07 05000 10 0000 180</t>
  </si>
  <si>
    <t xml:space="preserve"> 1 03 00000 00 0000 000</t>
  </si>
  <si>
    <t xml:space="preserve"> 1 03 02000 01 0000 110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</si>
  <si>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</si>
  <si>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</si>
  <si>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</si>
  <si>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Прочие неналоговые доходы</t>
  </si>
  <si>
    <t xml:space="preserve">                                 к решению Думы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</si>
  <si>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</si>
  <si>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</si>
  <si>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 xml:space="preserve">                                                       к решению Думы</t>
  </si>
  <si>
    <t>главного администратора источников</t>
  </si>
  <si>
    <t>источников финансирования дефицита местного бюджета</t>
  </si>
  <si>
    <t>Наименование  главного администратора 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</si>
  <si>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</si>
  <si>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</si>
  <si>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</si>
  <si>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</si>
  <si>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</si>
  <si>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</si>
  <si>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</si>
  <si>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</si>
  <si>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</si>
  <si>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</si>
  <si>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</si>
  <si>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</si>
  <si>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</si>
  <si>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</si>
  <si>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</si>
  <si>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</si>
  <si>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</si>
  <si>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</si>
  <si>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</si>
  <si>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</si>
  <si>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</si>
  <si>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</si>
  <si>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</si>
  <si>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</si>
  <si>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</si>
  <si>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</si>
  <si>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</si>
  <si>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</si>
  <si>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</si>
  <si>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</si>
  <si>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</si>
  <si>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</si>
  <si>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</si>
  <si>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</si>
  <si>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</si>
  <si>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</si>
  <si>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</si>
  <si>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</si>
  <si>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</si>
  <si>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</si>
  <si>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</si>
  <si>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</si>
  <si>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</si>
  <si>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</si>
  <si>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</si>
  <si>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</si>
  <si>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</si>
  <si>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</si>
  <si>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</si>
  <si>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</si>
  <si>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</si>
  <si>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</si>
  <si>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</si>
  <si>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</si>
  <si>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</si>
  <si>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</si>
  <si>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</si>
  <si>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</si>
  <si>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</si>
  <si>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</si>
  <si>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</si>
  <si>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</si>
  <si>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</si>
  <si>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</si>
  <si>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</si>
  <si>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</si>
  <si>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</si>
  <si>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</si>
  <si>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</si>
  <si>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</si>
  <si>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</si>
  <si>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</si>
  <si>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</si>
  <si>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</si>
  <si>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</si>
  <si>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</si>
  <si>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</si>
  <si>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</si>
  <si>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</si>
  <si>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</si>
  <si>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</si>
  <si>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</si>
  <si>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</si>
  <si>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2 08 05000 10 0000 180</t>
  </si>
  <si>
    <t>Дотации бюджетам поселений на поддержку мер по обеспечению сбалансированности бюджетов</t>
  </si>
  <si>
    <t>2 02 01003 10 0000 151</t>
  </si>
  <si>
    <t>Приложение 2</t>
  </si>
  <si>
    <t xml:space="preserve">                                 Приложение 4</t>
  </si>
  <si>
    <t xml:space="preserve">                                                       Приложение 5</t>
  </si>
  <si>
    <t xml:space="preserve">                                 Приложение 6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</si>
  <si>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</si>
  <si>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</si>
  <si>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</si>
  <si>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</si>
  <si>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</si>
  <si>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</si>
  <si>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</si>
  <si>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</si>
  <si>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</si>
  <si>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</si>
  <si>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</si>
  <si>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</si>
  <si>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</si>
  <si>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</si>
  <si>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</si>
  <si>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</si>
  <si>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</si>
  <si>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</si>
  <si>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</si>
  <si>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</si>
  <si>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</si>
  <si>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</si>
  <si>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</si>
  <si>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</si>
  <si>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</si>
  <si>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</si>
  <si>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</si>
  <si>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</si>
  <si>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</si>
  <si>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</si>
  <si>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</si>
  <si>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</si>
  <si>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</si>
  <si>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</si>
  <si>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</si>
  <si>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</si>
  <si>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</si>
  <si>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</si>
  <si>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</si>
  <si>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</si>
  <si>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</si>
  <si>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</si>
  <si>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</si>
  <si>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</si>
  <si>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</si>
  <si>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</si>
  <si>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</si>
  <si>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</si>
  <si>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</si>
  <si>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</si>
  <si>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</si>
  <si>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</si>
  <si>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</si>
  <si>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</si>
  <si>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</si>
  <si>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</si>
  <si>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</si>
  <si>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</si>
  <si>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</si>
  <si>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</si>
  <si>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</si>
  <si>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 xml:space="preserve">                                 Приложение 14</t>
  </si>
  <si>
    <t>Объем заимствований всего</t>
  </si>
  <si>
    <t>в том числе</t>
  </si>
  <si>
    <t xml:space="preserve">Объем привлечения  </t>
  </si>
  <si>
    <t xml:space="preserve">Объем погашения </t>
  </si>
  <si>
    <t xml:space="preserve">           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</si>
  <si>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</si>
  <si>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</si>
  <si>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</si>
  <si>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</si>
  <si>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</si>
  <si>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</si>
  <si>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</si>
  <si>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</si>
  <si>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</si>
  <si>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</si>
  <si>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</si>
  <si>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</si>
  <si>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</si>
  <si>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>2017г</t>
  </si>
  <si>
    <t>Глава Червянского муниципального образования</t>
  </si>
  <si>
    <t>А.С. Рукосуев</t>
  </si>
  <si>
    <t xml:space="preserve">  Червянского муниципального образования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</si>
  <si>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</si>
  <si>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</si>
  <si>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</si>
  <si>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</si>
  <si>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 xml:space="preserve">                           Червянского муниципального образования</t>
  </si>
  <si>
    <t>Муниципальное казенное учреждение "Администрация Червянского муниципального образования"</t>
  </si>
  <si>
    <t xml:space="preserve">                                                   Червянского муниципального образования</t>
  </si>
  <si>
    <t xml:space="preserve">Глава Червянского муниципального образования                                         </t>
  </si>
  <si>
    <t xml:space="preserve">Глава Червянского муниципального образования       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</si>
  <si>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</si>
  <si>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</si>
  <si>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</si>
  <si>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</si>
  <si>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</si>
  <si>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</si>
  <si>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</si>
  <si>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</si>
  <si>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Утверждаю:</t>
  </si>
  <si>
    <t>Глава Червянского МО</t>
  </si>
  <si>
    <t>_________________ А. С. Рукосуев</t>
  </si>
  <si>
    <t>КОГСУ</t>
  </si>
  <si>
    <t>Оплата труда  и  начисления на выплаты по оплате труда</t>
  </si>
  <si>
    <t>Начисления на выплаты по оплате труда</t>
  </si>
  <si>
    <t>Прочие выплаты</t>
  </si>
  <si>
    <t>00 0 0000</t>
  </si>
  <si>
    <t>Услуги связи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</si>
  <si>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</si>
  <si>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</si>
  <si>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</si>
  <si>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</si>
  <si>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Прочие текущие расходы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</si>
  <si>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</si>
  <si>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</si>
  <si>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</si>
  <si>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</si>
  <si>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Обеспечение деятельности финансовых, налоговых  и таможенных органов финансового (финансово-бюджетного) надзора</t>
  </si>
  <si>
    <t>Обеспечение проведения выборов и референдумов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</si>
  <si>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</si>
  <si>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Прочие работы, услуги</t>
  </si>
  <si>
    <t>Жилищно-коммунальное хозяйство</t>
  </si>
  <si>
    <t>Мероприятия по организации и содержанию  мест захоронений</t>
  </si>
  <si>
    <t>Арендная плата</t>
  </si>
  <si>
    <t>Учреждения культуры и мероприятия в сфере культуры и кинематографии</t>
  </si>
  <si>
    <t xml:space="preserve">Оплата труда и начисления на выплаты по оплате труда </t>
  </si>
  <si>
    <t>Приобретение услуг</t>
  </si>
  <si>
    <t>Обеспечение деятельности учреждений культуры в сфере библиотечного обслуживания</t>
  </si>
  <si>
    <t>Пенсии, пособия, выплачиваемые организациями сектора государственного управления</t>
  </si>
  <si>
    <t>ИТОГО</t>
  </si>
  <si>
    <t>(тыс. рублей)</t>
  </si>
  <si>
    <t>0107</t>
  </si>
  <si>
    <t xml:space="preserve">                                 Червянского муниципального образования</t>
  </si>
  <si>
    <t>996</t>
  </si>
  <si>
    <t>Проведение выборов главы муниципального образования</t>
  </si>
  <si>
    <t>Специальные расходы</t>
  </si>
  <si>
    <t xml:space="preserve">                                 ПРОЕКТ</t>
  </si>
  <si>
    <t xml:space="preserve">    ПРОЕКТ</t>
  </si>
  <si>
    <t xml:space="preserve">                                                       ПРОЕКТ</t>
  </si>
  <si>
    <t xml:space="preserve">                                      ПРОЕКТ</t>
  </si>
  <si>
    <t xml:space="preserve">                                     ПРОЕКТ</t>
  </si>
  <si>
    <t xml:space="preserve">                                   ПРОЕКТ</t>
  </si>
  <si>
    <t>0113</t>
  </si>
  <si>
    <t>90А0600</t>
  </si>
  <si>
    <t xml:space="preserve">                         Червянского муниципального образования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</si>
  <si>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</si>
  <si>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</si>
  <si>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Плановый период 2017 год</t>
  </si>
  <si>
    <t xml:space="preserve">Плановый период 2018 год </t>
  </si>
  <si>
    <t>2018г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</si>
  <si>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</si>
  <si>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</si>
  <si>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</si>
  <si>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</si>
  <si>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</si>
  <si>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</si>
  <si>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</si>
  <si>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</si>
  <si>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</si>
  <si>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</si>
  <si>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</si>
  <si>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</si>
  <si>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</si>
  <si>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</si>
  <si>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</si>
  <si>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</si>
  <si>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</si>
  <si>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</si>
  <si>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</si>
  <si>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</si>
  <si>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</si>
  <si>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</si>
  <si>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</si>
  <si>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</si>
  <si>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</si>
  <si>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</si>
  <si>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>Объем муниципального долга на  01 января 2017 года</t>
  </si>
  <si>
    <t>90А0673150</t>
  </si>
  <si>
    <t xml:space="preserve">Функционирование высшего должностного лица субъекта Российской Федерации и муниципального образования </t>
  </si>
  <si>
    <t xml:space="preserve"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</si>
  <si>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 государственных (муниципальных) органов</t>
  </si>
  <si>
    <t>Заработная плата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</si>
  <si>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</t>
  </si>
  <si>
    <t>Иные выплаты персоналу,за исключением фонда оплаты труда</t>
  </si>
  <si>
    <t>Фонд оплаты труда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</si>
  <si>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</si>
  <si>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государственных (муниципальных) нудж </t>
  </si>
  <si>
    <t xml:space="preserve">Обеспечение деятельности финансовых,налоговых и таможенных органов и органов финансового  (финансово-бюджетного) надзора </t>
  </si>
  <si>
    <t>Перечисление  другим бюджетам бюджетной системы РФ</t>
  </si>
  <si>
    <t>Резервный фонд администрации Червянского муниципального образования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</si>
  <si>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</si>
  <si>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Национальная оборона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</si>
  <si>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</si>
  <si>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Национальная безопасность и правоохранительная деятельность</t>
  </si>
  <si>
    <t>Обеспечение деятельности служб защиты населения и территорий от чрезвычйных ситуаций</t>
  </si>
  <si>
    <t>Муниципальная программа:Профилактика терроризма и экстремизма в Червянском муниципальном образовании на 2015-2017г.</t>
  </si>
  <si>
    <t>Основное мероприятие МП "Профилактика терроризма и экстремизма в Червянском муниципальном образовании на 2015 - 2017 годы"</t>
  </si>
  <si>
    <t xml:space="preserve">Реализация направлений расходов основного мероприятия и (или) ведомственной целевой программы, подпрограммы муниципальной программы </t>
  </si>
  <si>
    <t xml:space="preserve">  Муниципальная программа:«Безопасность дорожного движения 
в Червянском муниципальном образовании  на 2014-2018 гг.»
</t>
  </si>
  <si>
    <t>Работы, услуги по содержанию имущества</t>
  </si>
  <si>
    <t>Прочая закупка товаров, работ и услуг для государственных и муниципальных нужд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</si>
  <si>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</si>
  <si>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9020100000</t>
  </si>
  <si>
    <t>9020180190</t>
  </si>
  <si>
    <t>90А673150</t>
  </si>
  <si>
    <t>7702288060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</si>
  <si>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</si>
  <si>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</si>
  <si>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>2019г</t>
  </si>
  <si>
    <t>Дотации бюджетам поселений на выравнивание бюджетной обеспеченности из районного бюджета</t>
  </si>
  <si>
    <t xml:space="preserve"> 2 02 15001 10 0000 151</t>
  </si>
  <si>
    <t xml:space="preserve"> 2 02 35118 10 0000 151</t>
  </si>
  <si>
    <t>2 02 30024 10 0000 151</t>
  </si>
  <si>
    <t xml:space="preserve"> 2 02 29999 10 0000 151</t>
  </si>
  <si>
    <t>ИСТОЧНИКИ ВНУТРЕННЕГО ФИНАНСИРОВАНИЯ ДЕФИЦИТА БЮДЖЕТА ЧЕРВЯНСКОГО МУНИЦИПАЛЬНОГО ОБРАЗОВАНИЯ  НА 2017 ГОД И ПЛАНОВЫЙ ПЕРИОД 2018 и 2019 ГОДОВ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</si>
  <si>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2017 ГОД И  ПЛАНОВЫЙ ПЕРИОД 2018 И 2019 ГОДОВ </t>
  </si>
  <si>
    <t>ПРОГНОЗИРУЕМЫЕ ДОХОДЫ БЮДЖЕТА ЧЕРВЯНСКОГО МУНИЦИПАЛЬНОГО ОБРАЗОВАНИЯ НА 2017 ГОД  И ПЛАНОВЫЙ ПЕРИОД 2018 -2019 ГОДОВ</t>
  </si>
  <si>
    <t>Сумма 2018 год</t>
  </si>
  <si>
    <t>Сумма на 2017 год</t>
  </si>
  <si>
    <t>Сумма 2019 год</t>
  </si>
  <si>
    <t>ПЕРЕЧЕНЬ ГЛАВНЫХ АДМИНИСТРАТОРОВ ДОХОДОВ БЮДЖЕТА ЧЕРВЯНСКОГО МУНИЦИПАЛЬНОГО ОБРАЗОВАНИЯ НА 2017 ГОД  И ПЛАНОВЫЙ ПЕРИОД 2018-2019 ГОДОВ</t>
  </si>
  <si>
    <t>ПЕРЕЧЕНЬ ГЛАВНЫХ РАСПОРЯДИТЕЛЕЙ БЮДЖЕТНЫХ СРЕДСТВ БЮДЖЕТА ЧЕРВЯНСКОГО МУНИЦИПАЛЬНОГО ОБРАЗОВАНИЯ НА 2017 ГОД И ПЛАНОВЫЙ ПЕРИОД 2018-2019 ГОДОВ</t>
  </si>
  <si>
    <t xml:space="preserve">ПЕРЕЧЕНЬ ГЛАВНЫХ АДМИНИСТРАТОРОВ ИСТОЧНИКОВ  ФИНАНСИРОВАНИЯ ДЕФИЦИТА БЮДЖЕТА ЧЕРВЯНСКОГО МУНИЦИПАЛЬНОГО ОБРАЗОВАНИЯ НА 2017 ГОД И ПЛАНОВЫЙ ПЕРИОД 2018-2019 ГОДОВ </t>
  </si>
  <si>
    <t>И ПОДРАЗДЕЛАМ КЛАССИФИКАЦИИ РАСХОДОВ БЮДЖЕТОВ ЧЕРВЯНСКОГО МУНИЦИПАЛЬНОГО ОБРАЗОВАНИЯ НА 2017 ГОД И ПЛАНОВЫЙ ПЕРИОД 2018 И 2019 ГОДОВ</t>
  </si>
  <si>
    <t>Сумма на 2018 год</t>
  </si>
  <si>
    <t>Сумма на 2019 год</t>
  </si>
  <si>
    <t xml:space="preserve">  НА 2017 ГОД И ПЛАНОВЫЙ ПЕРИОД 2018 И 2019 ГОДОВ</t>
  </si>
  <si>
    <t>Программа внутренних заимствований Червянского муниципального образования на 2017 год на плановый период 2018 и 2019 годов</t>
  </si>
  <si>
    <t>Объем муниципального долга на  01 января 2018 года</t>
  </si>
  <si>
    <t>Верхний предел муниципального долга на 01 января 2018 года</t>
  </si>
  <si>
    <t>Верхний предел муниципального долга на 01 января 2017 года</t>
  </si>
  <si>
    <t>Верхний предел муниципального долга на 01 января 2019 года</t>
  </si>
  <si>
    <t xml:space="preserve">ЧЕРВЯНСКОЕ  МУНИЦИПАЛЬНОЕ ОБРАЗОВАНИЕ Сводная бюджетная роспись 
на 2017 год и плановый период 2018 и 2019 годов
</t>
  </si>
  <si>
    <t xml:space="preserve">2019 год </t>
  </si>
  <si>
    <t xml:space="preserve"> НА 2017 ГОД И ПЛАНОВЫЙ ПЕРИОД 2018 И 2019 ГОДОВ</t>
  </si>
  <si>
    <t>Сумма 2017 год</t>
  </si>
  <si>
    <t>35100,00</t>
  </si>
  <si>
    <t>0,00</t>
  </si>
  <si>
    <t>Уплата иных платежей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</si>
</sst>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0_ ;\-#,##0.00\ "/>
    <numFmt numFmtId="167" formatCode="#,##0.00_р_."/>
    <numFmt numFmtId="168" formatCode="#,##0.00&quot;р.&quot;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4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0" applyFont="1" applyFill="1" applyAlignment="1">
      <alignment horizontal="left" indent="7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1" applyFont="1" applyFill="1"/>
    <xf numFmtId="0" fontId="8" fillId="2" borderId="0" xfId="1" applyFont="1" applyFill="1" applyAlignment="1"/>
    <xf numFmtId="0" fontId="7" fillId="2" borderId="1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top" wrapText="1"/>
      <protection locked="0"/>
    </xf>
    <xf numFmtId="0" fontId="8" fillId="2" borderId="0" xfId="1" applyFont="1" applyFill="1" applyAlignment="1">
      <alignment horizontal="left" vertical="top"/>
    </xf>
    <xf numFmtId="3" fontId="8" fillId="2" borderId="2" xfId="0" applyNumberFormat="1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>
      <alignment vertical="top" wrapText="1"/>
    </xf>
    <xf numFmtId="3" fontId="8" fillId="2" borderId="2" xfId="1" applyNumberFormat="1" applyFont="1" applyFill="1" applyBorder="1" applyAlignment="1" applyProtection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65" fontId="8" fillId="0" borderId="0" xfId="2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right" vertical="top" wrapText="1" readingOrder="1"/>
    </xf>
    <xf numFmtId="0" fontId="12" fillId="0" borderId="3" xfId="0" applyNumberFormat="1" applyFont="1" applyFill="1" applyBorder="1" applyAlignment="1">
      <alignment horizontal="center" vertical="center" readingOrder="1"/>
    </xf>
    <xf numFmtId="0" fontId="12" fillId="3" borderId="3" xfId="0" applyNumberFormat="1" applyFont="1" applyFill="1" applyBorder="1" applyAlignment="1">
      <alignment horizontal="left" vertical="top" wrapText="1" readingOrder="1"/>
    </xf>
    <xf numFmtId="0" fontId="12" fillId="3" borderId="3" xfId="0" applyNumberFormat="1" applyFont="1" applyFill="1" applyBorder="1" applyAlignment="1">
      <alignment horizontal="center" vertical="center" wrapText="1" readingOrder="1"/>
    </xf>
    <xf numFmtId="165" fontId="12" fillId="3" borderId="3" xfId="2" applyNumberFormat="1" applyFont="1" applyFill="1" applyBorder="1" applyAlignment="1">
      <alignment horizontal="center" vertical="center" wrapText="1" readingOrder="1"/>
    </xf>
    <xf numFmtId="0" fontId="13" fillId="3" borderId="3" xfId="0" applyNumberFormat="1" applyFont="1" applyFill="1" applyBorder="1" applyAlignment="1">
      <alignment horizontal="left" vertical="top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165" fontId="13" fillId="3" borderId="3" xfId="2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center" vertical="center" wrapText="1" readingOrder="1"/>
    </xf>
    <xf numFmtId="49" fontId="13" fillId="3" borderId="3" xfId="0" applyNumberFormat="1" applyFont="1" applyFill="1" applyBorder="1" applyAlignment="1">
      <alignment horizontal="center" vertical="center" wrapText="1" readingOrder="1"/>
    </xf>
    <xf numFmtId="49" fontId="8" fillId="0" borderId="0" xfId="2" applyNumberFormat="1" applyFont="1" applyFill="1" applyBorder="1" applyAlignment="1"/>
    <xf numFmtId="49" fontId="8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right" vertical="top" wrapText="1" readingOrder="1"/>
    </xf>
    <xf numFmtId="49" fontId="12" fillId="3" borderId="3" xfId="0" applyNumberFormat="1" applyFont="1" applyFill="1" applyBorder="1" applyAlignment="1">
      <alignment horizontal="center" vertical="center" wrapText="1" readingOrder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39" fontId="14" fillId="3" borderId="3" xfId="2" applyNumberFormat="1" applyFont="1" applyFill="1" applyBorder="1" applyAlignment="1">
      <alignment horizontal="right" vertical="center" wrapText="1" readingOrder="1"/>
    </xf>
    <xf numFmtId="39" fontId="8" fillId="0" borderId="3" xfId="2" applyNumberFormat="1" applyFont="1" applyFill="1" applyBorder="1" applyAlignment="1">
      <alignment horizontal="right" vertical="center" wrapText="1" readingOrder="1"/>
    </xf>
    <xf numFmtId="166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39" fontId="8" fillId="0" borderId="2" xfId="2" applyNumberFormat="1" applyFont="1" applyFill="1" applyBorder="1" applyAlignment="1">
      <alignment horizontal="right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49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top" wrapText="1" readingOrder="1"/>
    </xf>
    <xf numFmtId="39" fontId="8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left" vertical="top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49" fontId="9" fillId="0" borderId="0" xfId="0" applyNumberFormat="1" applyFont="1" applyFill="1" applyBorder="1" applyAlignment="1">
      <alignment horizontal="right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7" fillId="0" borderId="0" xfId="0" applyFont="1"/>
    <xf numFmtId="167" fontId="17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167" fontId="17" fillId="0" borderId="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8" fillId="0" borderId="0" xfId="0" applyFont="1"/>
    <xf numFmtId="3" fontId="19" fillId="2" borderId="2" xfId="1" applyNumberFormat="1" applyFont="1" applyFill="1" applyBorder="1" applyAlignment="1" applyProtection="1">
      <alignment horizontal="center" vertical="top" wrapText="1"/>
      <protection locked="0"/>
    </xf>
    <xf numFmtId="3" fontId="20" fillId="0" borderId="2" xfId="0" applyNumberFormat="1" applyFont="1" applyFill="1" applyBorder="1" applyAlignment="1" applyProtection="1">
      <alignment vertical="top" wrapText="1"/>
      <protection locked="0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22" fillId="0" borderId="0" xfId="0" applyFont="1"/>
    <xf numFmtId="0" fontId="23" fillId="0" borderId="0" xfId="0" applyFont="1"/>
    <xf numFmtId="0" fontId="22" fillId="0" borderId="2" xfId="0" applyFont="1" applyBorder="1"/>
    <xf numFmtId="0" fontId="23" fillId="0" borderId="2" xfId="0" applyFont="1" applyBorder="1"/>
    <xf numFmtId="0" fontId="8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25" fillId="2" borderId="0" xfId="1" applyFont="1" applyFill="1"/>
    <xf numFmtId="0" fontId="25" fillId="2" borderId="0" xfId="1" applyFont="1" applyFill="1" applyAlignment="1"/>
    <xf numFmtId="0" fontId="24" fillId="0" borderId="0" xfId="0" applyFont="1"/>
    <xf numFmtId="0" fontId="25" fillId="2" borderId="0" xfId="1" applyFont="1" applyFill="1" applyAlignment="1">
      <alignment horizontal="right"/>
    </xf>
    <xf numFmtId="0" fontId="26" fillId="2" borderId="2" xfId="1" applyFont="1" applyFill="1" applyBorder="1" applyAlignment="1">
      <alignment horizontal="center" vertical="center" wrapText="1"/>
    </xf>
    <xf numFmtId="1" fontId="26" fillId="2" borderId="2" xfId="1" applyNumberFormat="1" applyFont="1" applyFill="1" applyBorder="1" applyAlignment="1">
      <alignment horizontal="center" vertical="center" wrapText="1"/>
    </xf>
    <xf numFmtId="3" fontId="26" fillId="2" borderId="2" xfId="1" applyNumberFormat="1" applyFont="1" applyFill="1" applyBorder="1" applyAlignment="1" applyProtection="1">
      <alignment horizontal="left" vertical="top" wrapText="1"/>
      <protection locked="0"/>
    </xf>
    <xf numFmtId="3" fontId="26" fillId="2" borderId="2" xfId="1" applyNumberFormat="1" applyFont="1" applyFill="1" applyBorder="1" applyAlignment="1" applyProtection="1">
      <alignment horizontal="center" vertical="center" wrapText="1"/>
    </xf>
    <xf numFmtId="164" fontId="26" fillId="2" borderId="2" xfId="1" applyNumberFormat="1" applyFont="1" applyFill="1" applyBorder="1" applyAlignment="1">
      <alignment vertical="center"/>
    </xf>
    <xf numFmtId="3" fontId="25" fillId="2" borderId="2" xfId="1" applyNumberFormat="1" applyFont="1" applyFill="1" applyBorder="1" applyAlignment="1" applyProtection="1">
      <alignment horizontal="left" vertical="top" wrapText="1"/>
      <protection locked="0"/>
    </xf>
    <xf numFmtId="3" fontId="25" fillId="2" borderId="2" xfId="1" applyNumberFormat="1" applyFont="1" applyFill="1" applyBorder="1" applyAlignment="1" applyProtection="1">
      <alignment horizontal="center" vertical="center" wrapText="1"/>
    </xf>
    <xf numFmtId="164" fontId="25" fillId="2" borderId="2" xfId="1" applyNumberFormat="1" applyFont="1" applyFill="1" applyBorder="1" applyAlignment="1">
      <alignment vertical="center"/>
    </xf>
    <xf numFmtId="3" fontId="2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25" fillId="2" borderId="2" xfId="1" applyNumberFormat="1" applyFont="1" applyFill="1" applyBorder="1" applyAlignment="1" applyProtection="1">
      <alignment horizontal="left" vertical="top" wrapText="1" indent="2"/>
      <protection locked="0"/>
    </xf>
    <xf numFmtId="164" fontId="25" fillId="0" borderId="2" xfId="1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 indent="1"/>
      <protection locked="0"/>
    </xf>
    <xf numFmtId="164" fontId="25" fillId="2" borderId="2" xfId="0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 indent="2"/>
      <protection locked="0"/>
    </xf>
    <xf numFmtId="164" fontId="25" fillId="0" borderId="2" xfId="0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/>
      <protection locked="0"/>
    </xf>
    <xf numFmtId="3" fontId="25" fillId="2" borderId="2" xfId="0" applyNumberFormat="1" applyFont="1" applyFill="1" applyBorder="1" applyAlignment="1" applyProtection="1">
      <alignment horizontal="center" vertical="center" wrapText="1"/>
    </xf>
    <xf numFmtId="3" fontId="2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6" fillId="2" borderId="2" xfId="0" applyNumberFormat="1" applyFont="1" applyFill="1" applyBorder="1" applyAlignment="1" applyProtection="1">
      <alignment horizontal="left" vertical="top" wrapText="1"/>
    </xf>
    <xf numFmtId="3" fontId="26" fillId="2" borderId="2" xfId="0" applyNumberFormat="1" applyFont="1" applyFill="1" applyBorder="1" applyAlignment="1" applyProtection="1">
      <alignment horizontal="center" vertical="center" wrapText="1"/>
    </xf>
    <xf numFmtId="164" fontId="26" fillId="2" borderId="2" xfId="0" applyNumberFormat="1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top" wrapText="1" indent="1"/>
    </xf>
    <xf numFmtId="0" fontId="25" fillId="2" borderId="2" xfId="0" applyFont="1" applyFill="1" applyBorder="1" applyAlignment="1">
      <alignment horizontal="left" vertical="top" wrapText="1" indent="2"/>
    </xf>
    <xf numFmtId="0" fontId="25" fillId="2" borderId="2" xfId="0" applyFont="1" applyFill="1" applyBorder="1" applyAlignment="1">
      <alignment horizontal="left" vertical="top" wrapText="1" indent="3"/>
    </xf>
    <xf numFmtId="0" fontId="25" fillId="0" borderId="2" xfId="0" applyFont="1" applyFill="1" applyBorder="1" applyAlignment="1">
      <alignment horizontal="left" vertical="top" wrapText="1" indent="1"/>
    </xf>
    <xf numFmtId="3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left" vertical="top" wrapText="1" indent="2"/>
    </xf>
    <xf numFmtId="0" fontId="25" fillId="2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3" fontId="26" fillId="2" borderId="2" xfId="0" applyNumberFormat="1" applyFont="1" applyFill="1" applyBorder="1" applyAlignment="1" applyProtection="1">
      <alignment horizontal="left" vertical="top" wrapText="1"/>
      <protection locked="0"/>
    </xf>
    <xf numFmtId="165" fontId="25" fillId="2" borderId="0" xfId="3" applyNumberFormat="1" applyFont="1" applyFill="1"/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49" fontId="9" fillId="3" borderId="3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8" fillId="0" borderId="0" xfId="0" applyFont="1" applyFill="1" applyBorder="1"/>
    <xf numFmtId="0" fontId="30" fillId="0" borderId="0" xfId="0" applyFont="1"/>
    <xf numFmtId="0" fontId="7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center" vertical="center" wrapText="1" readingOrder="1"/>
    </xf>
    <xf numFmtId="167" fontId="30" fillId="0" borderId="0" xfId="0" applyNumberFormat="1" applyFont="1" applyBorder="1"/>
    <xf numFmtId="0" fontId="7" fillId="0" borderId="3" xfId="0" applyNumberFormat="1" applyFont="1" applyFill="1" applyBorder="1" applyAlignment="1">
      <alignment horizontal="left" vertical="top" wrapText="1" readingOrder="1"/>
    </xf>
    <xf numFmtId="0" fontId="30" fillId="0" borderId="0" xfId="0" applyFont="1" applyBorder="1"/>
    <xf numFmtId="167" fontId="30" fillId="0" borderId="0" xfId="0" applyNumberFormat="1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8" fillId="5" borderId="3" xfId="4" applyNumberFormat="1" applyFont="1" applyFill="1" applyBorder="1" applyAlignment="1">
      <alignment horizontal="left" vertical="top" wrapText="1" readingOrder="1"/>
    </xf>
    <xf numFmtId="0" fontId="8" fillId="5" borderId="3" xfId="4" applyNumberFormat="1" applyFont="1" applyFill="1" applyBorder="1" applyAlignment="1">
      <alignment horizontal="center" vertical="center" wrapText="1" readingOrder="1"/>
    </xf>
    <xf numFmtId="49" fontId="8" fillId="5" borderId="3" xfId="4" applyNumberFormat="1" applyFont="1" applyFill="1" applyBorder="1" applyAlignment="1">
      <alignment horizontal="center" vertical="center" wrapText="1" readingOrder="1"/>
    </xf>
    <xf numFmtId="39" fontId="8" fillId="5" borderId="3" xfId="4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39" fontId="30" fillId="0" borderId="0" xfId="0" applyNumberFormat="1" applyFont="1" applyBorder="1"/>
    <xf numFmtId="49" fontId="8" fillId="0" borderId="2" xfId="0" applyNumberFormat="1" applyFont="1" applyFill="1" applyBorder="1" applyAlignment="1">
      <alignment horizontal="center" vertical="center" wrapText="1" readingOrder="1"/>
    </xf>
    <xf numFmtId="39" fontId="8" fillId="3" borderId="2" xfId="2" applyNumberFormat="1" applyFont="1" applyFill="1" applyBorder="1" applyAlignment="1">
      <alignment horizontal="right" vertical="center" wrapText="1" readingOrder="1"/>
    </xf>
    <xf numFmtId="166" fontId="30" fillId="0" borderId="0" xfId="0" applyNumberFormat="1" applyFont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44" fontId="32" fillId="0" borderId="0" xfId="0" applyNumberFormat="1" applyFont="1" applyFill="1" applyBorder="1" applyAlignment="1">
      <alignment horizontal="right"/>
    </xf>
    <xf numFmtId="168" fontId="32" fillId="0" borderId="0" xfId="0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3" fillId="2" borderId="0" xfId="1" applyFont="1" applyFill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164" fontId="26" fillId="2" borderId="2" xfId="1" applyNumberFormat="1" applyFont="1" applyFill="1" applyBorder="1" applyAlignment="1">
      <alignment horizontal="center" vertical="center"/>
    </xf>
    <xf numFmtId="164" fontId="25" fillId="2" borderId="2" xfId="1" applyNumberFormat="1" applyFont="1" applyFill="1" applyBorder="1" applyAlignment="1">
      <alignment horizontal="center" vertical="center"/>
    </xf>
    <xf numFmtId="164" fontId="25" fillId="0" borderId="2" xfId="1" applyNumberFormat="1" applyFont="1" applyFill="1" applyBorder="1" applyAlignment="1">
      <alignment horizontal="center" vertical="center"/>
    </xf>
    <xf numFmtId="164" fontId="25" fillId="2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26" fillId="0" borderId="0" xfId="0" applyFont="1" applyFill="1" applyBorder="1" applyAlignment="1"/>
    <xf numFmtId="0" fontId="36" fillId="6" borderId="2" xfId="0" applyFont="1" applyFill="1" applyBorder="1" applyAlignment="1">
      <alignment horizontal="center" wrapText="1"/>
    </xf>
    <xf numFmtId="0" fontId="37" fillId="6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justify" vertical="top" wrapText="1"/>
    </xf>
    <xf numFmtId="0" fontId="36" fillId="6" borderId="2" xfId="0" applyFont="1" applyFill="1" applyBorder="1" applyAlignment="1">
      <alignment horizontal="justify" vertical="top" wrapText="1"/>
    </xf>
    <xf numFmtId="0" fontId="37" fillId="6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8" fillId="6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horizontal="center" vertical="top" wrapText="1"/>
    </xf>
    <xf numFmtId="2" fontId="38" fillId="6" borderId="2" xfId="0" applyNumberFormat="1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horizontal="center" vertical="top" wrapText="1"/>
    </xf>
    <xf numFmtId="0" fontId="38" fillId="6" borderId="2" xfId="0" applyFont="1" applyFill="1" applyBorder="1" applyAlignment="1">
      <alignment horizontal="justify"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49" fontId="38" fillId="6" borderId="2" xfId="0" applyNumberFormat="1" applyFont="1" applyFill="1" applyBorder="1" applyAlignment="1">
      <alignment horizontal="center" vertical="top" wrapText="1"/>
    </xf>
    <xf numFmtId="49" fontId="39" fillId="6" borderId="2" xfId="0" applyNumberFormat="1" applyFont="1" applyFill="1" applyBorder="1" applyAlignment="1">
      <alignment horizontal="center" vertical="top" wrapText="1"/>
    </xf>
    <xf numFmtId="2" fontId="8" fillId="0" borderId="0" xfId="0" applyNumberFormat="1" applyFont="1"/>
    <xf numFmtId="0" fontId="5" fillId="0" borderId="2" xfId="0" applyFont="1" applyBorder="1" applyAlignment="1">
      <alignment horizontal="center" vertical="center"/>
    </xf>
    <xf numFmtId="165" fontId="9" fillId="3" borderId="3" xfId="2" applyNumberFormat="1" applyFont="1" applyFill="1" applyBorder="1" applyAlignment="1">
      <alignment horizontal="center" vertical="center" wrapText="1" readingOrder="1"/>
    </xf>
    <xf numFmtId="0" fontId="8" fillId="5" borderId="3" xfId="0" applyNumberFormat="1" applyFont="1" applyFill="1" applyBorder="1" applyAlignment="1">
      <alignment horizontal="left" vertical="top" wrapText="1" readingOrder="1"/>
    </xf>
    <xf numFmtId="49" fontId="8" fillId="7" borderId="3" xfId="0" applyNumberFormat="1" applyFont="1" applyFill="1" applyBorder="1" applyAlignment="1">
      <alignment horizontal="center" vertical="center" wrapText="1" readingOrder="1"/>
    </xf>
    <xf numFmtId="0" fontId="13" fillId="7" borderId="2" xfId="0" applyNumberFormat="1" applyFont="1" applyFill="1" applyBorder="1" applyAlignment="1">
      <alignment horizontal="center" vertical="center" wrapText="1" readingOrder="1"/>
    </xf>
    <xf numFmtId="0" fontId="8" fillId="7" borderId="3" xfId="0" applyNumberFormat="1" applyFont="1" applyFill="1" applyBorder="1" applyAlignment="1">
      <alignment horizontal="center" vertical="center" wrapText="1" readingOrder="1"/>
    </xf>
    <xf numFmtId="39" fontId="8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2" fillId="7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13" fillId="7" borderId="2" xfId="0" applyNumberFormat="1" applyFont="1" applyFill="1" applyBorder="1" applyAlignment="1">
      <alignment horizontal="left" vertical="top" wrapText="1" readingOrder="1"/>
    </xf>
    <xf numFmtId="3" fontId="8" fillId="2" borderId="2" xfId="0" applyNumberFormat="1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Alignment="1">
      <alignment horizontal="right" vertical="center"/>
    </xf>
    <xf numFmtId="0" fontId="25" fillId="6" borderId="2" xfId="0" applyFont="1" applyFill="1" applyBorder="1" applyAlignment="1">
      <alignment vertical="top" wrapText="1"/>
    </xf>
    <xf numFmtId="1" fontId="26" fillId="2" borderId="1" xfId="1" applyNumberFormat="1" applyFont="1" applyFill="1" applyBorder="1" applyAlignment="1">
      <alignment horizontal="center" vertical="center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2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0" fontId="30" fillId="5" borderId="0" xfId="0" applyFont="1" applyFill="1"/>
    <xf numFmtId="0" fontId="37" fillId="6" borderId="2" xfId="0" applyFont="1" applyFill="1" applyBorder="1" applyAlignment="1">
      <alignment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2" fontId="39" fillId="6" borderId="2" xfId="0" applyNumberFormat="1" applyFont="1" applyFill="1" applyBorder="1" applyAlignment="1">
      <alignment horizontal="center" vertical="top" wrapText="1"/>
    </xf>
    <xf numFmtId="0" fontId="12" fillId="0" borderId="7" xfId="0" applyNumberFormat="1" applyFont="1" applyFill="1" applyBorder="1" applyAlignment="1">
      <alignment horizontal="center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164" fontId="26" fillId="2" borderId="2" xfId="1" applyNumberFormat="1" applyFont="1" applyFill="1" applyBorder="1" applyAlignment="1" applyProtection="1">
      <alignment horizontal="center" vertical="center" wrapText="1"/>
    </xf>
    <xf numFmtId="164" fontId="25" fillId="2" borderId="2" xfId="1" applyNumberFormat="1" applyFont="1" applyFill="1" applyBorder="1" applyAlignment="1" applyProtection="1">
      <alignment horizontal="center" vertical="center" wrapText="1"/>
    </xf>
    <xf numFmtId="164" fontId="26" fillId="2" borderId="2" xfId="0" applyNumberFormat="1" applyFont="1" applyFill="1" applyBorder="1" applyAlignment="1" applyProtection="1">
      <alignment horizontal="center" vertical="center" wrapText="1"/>
    </xf>
    <xf numFmtId="164" fontId="25" fillId="2" borderId="2" xfId="0" applyNumberFormat="1" applyFont="1" applyFill="1" applyBorder="1" applyAlignment="1" applyProtection="1">
      <alignment horizontal="center" vertical="center" wrapText="1"/>
    </xf>
    <xf numFmtId="164" fontId="25" fillId="0" borderId="2" xfId="0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Alignment="1" applyProtection="1">
      <alignment horizontal="center" vertical="center" wrapText="1" readingOrder="1"/>
    </xf>
    <xf numFmtId="4" fontId="8" fillId="0" borderId="3" xfId="0" applyNumberFormat="1" applyFont="1" applyFill="1" applyBorder="1" applyAlignment="1">
      <alignment horizontal="center" vertical="center" wrapText="1" readingOrder="1"/>
    </xf>
    <xf numFmtId="4" fontId="7" fillId="3" borderId="3" xfId="0" applyNumberFormat="1" applyFont="1" applyFill="1" applyBorder="1" applyAlignment="1">
      <alignment horizontal="center" vertical="center" wrapText="1" readingOrder="1"/>
    </xf>
    <xf numFmtId="4" fontId="8" fillId="3" borderId="3" xfId="0" applyNumberFormat="1" applyFont="1" applyFill="1" applyBorder="1" applyAlignment="1">
      <alignment horizontal="center" vertical="center" wrapText="1" readingOrder="1"/>
    </xf>
    <xf numFmtId="4" fontId="7" fillId="0" borderId="3" xfId="0" applyNumberFormat="1" applyFont="1" applyFill="1" applyBorder="1" applyAlignment="1">
      <alignment horizontal="center" vertical="center" wrapText="1" readingOrder="1"/>
    </xf>
    <xf numFmtId="4" fontId="7" fillId="5" borderId="3" xfId="4" applyNumberFormat="1" applyFont="1" applyFill="1" applyBorder="1" applyAlignment="1">
      <alignment horizontal="center" vertical="center" wrapText="1" readingOrder="1"/>
    </xf>
    <xf numFmtId="4" fontId="8" fillId="5" borderId="3" xfId="4" applyNumberFormat="1" applyFont="1" applyFill="1" applyBorder="1" applyAlignment="1">
      <alignment horizontal="center" vertical="center" wrapText="1" readingOrder="1"/>
    </xf>
    <xf numFmtId="39" fontId="7" fillId="3" borderId="3" xfId="2" applyNumberFormat="1" applyFont="1" applyFill="1" applyBorder="1" applyAlignment="1">
      <alignment horizontal="center" vertical="center" wrapText="1" readingOrder="1"/>
    </xf>
    <xf numFmtId="39" fontId="8" fillId="3" borderId="3" xfId="2" applyNumberFormat="1" applyFont="1" applyFill="1" applyBorder="1" applyAlignment="1">
      <alignment horizontal="center" vertical="center" wrapText="1" readingOrder="1"/>
    </xf>
    <xf numFmtId="39" fontId="8" fillId="0" borderId="3" xfId="2" applyNumberFormat="1" applyFont="1" applyFill="1" applyBorder="1" applyAlignment="1">
      <alignment horizontal="center" vertical="center" wrapText="1" readingOrder="1"/>
    </xf>
    <xf numFmtId="39" fontId="7" fillId="0" borderId="3" xfId="2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center" vertical="center" wrapText="1" readingOrder="1"/>
    </xf>
    <xf numFmtId="39" fontId="8" fillId="5" borderId="3" xfId="4" applyNumberFormat="1" applyFont="1" applyFill="1" applyBorder="1" applyAlignment="1">
      <alignment horizontal="center" vertical="center" wrapText="1" readingOrder="1"/>
    </xf>
    <xf numFmtId="4" fontId="8" fillId="7" borderId="3" xfId="0" applyNumberFormat="1" applyFont="1" applyFill="1" applyBorder="1" applyAlignment="1">
      <alignment horizontal="center" vertical="center" wrapText="1" readingOrder="1"/>
    </xf>
    <xf numFmtId="4" fontId="7" fillId="7" borderId="3" xfId="0" applyNumberFormat="1" applyFont="1" applyFill="1" applyBorder="1" applyAlignment="1">
      <alignment horizontal="center" vertical="center" wrapText="1" readingOrder="1"/>
    </xf>
    <xf numFmtId="4" fontId="12" fillId="3" borderId="3" xfId="0" applyNumberFormat="1" applyFont="1" applyFill="1" applyBorder="1" applyAlignment="1">
      <alignment horizontal="center" vertical="center" wrapText="1" readingOrder="1"/>
    </xf>
    <xf numFmtId="4" fontId="37" fillId="6" borderId="2" xfId="0" applyNumberFormat="1" applyFont="1" applyFill="1" applyBorder="1" applyAlignment="1">
      <alignment horizontal="center" vertical="top" wrapText="1"/>
    </xf>
    <xf numFmtId="4" fontId="36" fillId="6" borderId="2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4" fontId="36" fillId="6" borderId="11" xfId="0" applyNumberFormat="1" applyFont="1" applyFill="1" applyBorder="1" applyAlignment="1">
      <alignment horizontal="center" vertical="top" wrapText="1"/>
    </xf>
    <xf numFmtId="4" fontId="36" fillId="6" borderId="13" xfId="0" applyNumberFormat="1" applyFont="1" applyFill="1" applyBorder="1" applyAlignment="1">
      <alignment horizontal="center" vertical="top" wrapText="1"/>
    </xf>
    <xf numFmtId="0" fontId="36" fillId="6" borderId="2" xfId="0" applyNumberFormat="1" applyFont="1" applyFill="1" applyBorder="1" applyAlignment="1">
      <alignment horizontal="center" wrapText="1"/>
    </xf>
    <xf numFmtId="43" fontId="13" fillId="3" borderId="3" xfId="0" applyNumberFormat="1" applyFont="1" applyFill="1" applyBorder="1" applyAlignment="1">
      <alignment horizontal="center" vertical="center" wrapText="1" readingOrder="1"/>
    </xf>
    <xf numFmtId="43" fontId="9" fillId="3" borderId="3" xfId="0" applyNumberFormat="1" applyFont="1" applyFill="1" applyBorder="1" applyAlignment="1">
      <alignment horizontal="center" vertical="center" wrapText="1" readingOrder="1"/>
    </xf>
    <xf numFmtId="43" fontId="12" fillId="3" borderId="3" xfId="0" applyNumberFormat="1" applyFont="1" applyFill="1" applyBorder="1" applyAlignment="1">
      <alignment horizontal="center" vertical="center" wrapText="1" readingOrder="1"/>
    </xf>
    <xf numFmtId="43" fontId="13" fillId="3" borderId="3" xfId="2" applyNumberFormat="1" applyFont="1" applyFill="1" applyBorder="1" applyAlignment="1">
      <alignment horizontal="center" vertical="center" wrapText="1" readingOrder="1"/>
    </xf>
    <xf numFmtId="43" fontId="13" fillId="3" borderId="3" xfId="2" applyNumberFormat="1" applyFont="1" applyFill="1" applyBorder="1" applyAlignment="1">
      <alignment horizontal="left" vertical="center" wrapText="1" readingOrder="1"/>
    </xf>
    <xf numFmtId="43" fontId="9" fillId="3" borderId="3" xfId="2" applyNumberFormat="1" applyFont="1" applyFill="1" applyBorder="1" applyAlignment="1">
      <alignment horizontal="center" vertical="center" wrapText="1" readingOrder="1"/>
    </xf>
    <xf numFmtId="43" fontId="12" fillId="3" borderId="3" xfId="2" applyNumberFormat="1" applyFont="1" applyFill="1" applyBorder="1" applyAlignment="1">
      <alignment horizontal="center" vertical="center" wrapText="1" readingOrder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43" fontId="37" fillId="6" borderId="2" xfId="0" applyNumberFormat="1" applyFont="1" applyFill="1" applyBorder="1" applyAlignment="1">
      <alignment horizontal="center" vertical="top" wrapText="1"/>
    </xf>
    <xf numFmtId="43" fontId="36" fillId="6" borderId="2" xfId="0" applyNumberFormat="1" applyFont="1" applyFill="1" applyBorder="1" applyAlignment="1">
      <alignment horizontal="center" vertical="top" wrapText="1"/>
    </xf>
    <xf numFmtId="43" fontId="38" fillId="6" borderId="2" xfId="0" applyNumberFormat="1" applyFont="1" applyFill="1" applyBorder="1" applyAlignment="1">
      <alignment horizontal="center" vertical="top" wrapText="1"/>
    </xf>
    <xf numFmtId="43" fontId="39" fillId="6" borderId="2" xfId="0" applyNumberFormat="1" applyFont="1" applyFill="1" applyBorder="1" applyAlignment="1">
      <alignment horizontal="center" vertical="top" wrapText="1"/>
    </xf>
    <xf numFmtId="43" fontId="36" fillId="6" borderId="11" xfId="0" applyNumberFormat="1" applyFont="1" applyFill="1" applyBorder="1" applyAlignment="1">
      <alignment horizontal="center" vertical="top" wrapText="1"/>
    </xf>
    <xf numFmtId="43" fontId="36" fillId="6" borderId="13" xfId="0" applyNumberFormat="1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center" wrapText="1"/>
    </xf>
    <xf numFmtId="0" fontId="28" fillId="0" borderId="0" xfId="0" applyFont="1" applyAlignment="1">
      <alignment horizontal="right"/>
    </xf>
    <xf numFmtId="1" fontId="26" fillId="2" borderId="9" xfId="1" applyNumberFormat="1" applyFont="1" applyFill="1" applyBorder="1" applyAlignment="1">
      <alignment horizontal="center" vertical="center" wrapText="1"/>
    </xf>
    <xf numFmtId="1" fontId="26" fillId="2" borderId="1" xfId="1" applyNumberFormat="1" applyFont="1" applyFill="1" applyBorder="1" applyAlignment="1">
      <alignment horizontal="center" vertical="center" wrapText="1"/>
    </xf>
    <xf numFmtId="0" fontId="26" fillId="2" borderId="11" xfId="1" applyFont="1" applyFill="1" applyBorder="1" applyAlignment="1">
      <alignment horizontal="center" vertical="center" wrapText="1"/>
    </xf>
    <xf numFmtId="0" fontId="26" fillId="2" borderId="1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 applyProtection="1">
      <alignment horizontal="center" vertical="top" wrapText="1"/>
      <protection locked="0"/>
    </xf>
    <xf numFmtId="3" fontId="7" fillId="2" borderId="1" xfId="1" applyNumberFormat="1" applyFont="1" applyFill="1" applyBorder="1" applyAlignment="1" applyProtection="1">
      <alignment horizontal="center" vertical="top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6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readingOrder="1"/>
    </xf>
    <xf numFmtId="0" fontId="12" fillId="0" borderId="8" xfId="0" applyNumberFormat="1" applyFont="1" applyFill="1" applyBorder="1" applyAlignment="1">
      <alignment horizontal="center" vertical="center" readingOrder="1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center" vertical="center" wrapText="1" readingOrder="1"/>
    </xf>
    <xf numFmtId="49" fontId="12" fillId="0" borderId="7" xfId="0" applyNumberFormat="1" applyFont="1" applyFill="1" applyBorder="1" applyAlignment="1">
      <alignment horizontal="center" vertical="center" wrapText="1" readingOrder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justify" wrapText="1"/>
    </xf>
    <xf numFmtId="0" fontId="26" fillId="0" borderId="0" xfId="0" applyFont="1" applyBorder="1" applyAlignment="1">
      <alignment horizontal="center" vertical="justify"/>
    </xf>
    <xf numFmtId="0" fontId="36" fillId="6" borderId="11" xfId="0" applyFont="1" applyFill="1" applyBorder="1" applyAlignment="1">
      <alignment vertical="top" wrapText="1"/>
    </xf>
    <xf numFmtId="0" fontId="36" fillId="6" borderId="13" xfId="0" applyFont="1" applyFill="1" applyBorder="1" applyAlignment="1">
      <alignment vertical="top" wrapText="1"/>
    </xf>
    <xf numFmtId="49" fontId="36" fillId="6" borderId="11" xfId="0" applyNumberFormat="1" applyFont="1" applyFill="1" applyBorder="1" applyAlignment="1">
      <alignment horizontal="center" vertical="top" wrapText="1"/>
    </xf>
    <xf numFmtId="49" fontId="36" fillId="6" borderId="13" xfId="0" applyNumberFormat="1" applyFont="1" applyFill="1" applyBorder="1" applyAlignment="1">
      <alignment horizontal="center" vertical="top" wrapText="1"/>
    </xf>
    <xf numFmtId="0" fontId="38" fillId="6" borderId="11" xfId="0" applyFont="1" applyFill="1" applyBorder="1" applyAlignment="1">
      <alignment horizontal="center" vertical="top" wrapText="1"/>
    </xf>
    <xf numFmtId="0" fontId="38" fillId="6" borderId="13" xfId="0" applyFont="1" applyFill="1" applyBorder="1" applyAlignment="1">
      <alignment horizontal="center" vertical="top" wrapText="1"/>
    </xf>
    <xf numFmtId="0" fontId="36" fillId="6" borderId="11" xfId="0" applyFont="1" applyFill="1" applyBorder="1" applyAlignment="1">
      <alignment horizontal="center" vertical="top" wrapText="1"/>
    </xf>
    <xf numFmtId="0" fontId="36" fillId="6" borderId="13" xfId="0" applyFont="1" applyFill="1" applyBorder="1" applyAlignment="1">
      <alignment horizontal="center" vertical="top" wrapText="1"/>
    </xf>
    <xf numFmtId="2" fontId="36" fillId="6" borderId="11" xfId="0" applyNumberFormat="1" applyFont="1" applyFill="1" applyBorder="1" applyAlignment="1">
      <alignment horizontal="center" vertical="top" wrapText="1"/>
    </xf>
    <xf numFmtId="2" fontId="36" fillId="6" borderId="13" xfId="0" applyNumberFormat="1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center" vertical="top" wrapText="1"/>
    </xf>
    <xf numFmtId="4" fontId="37" fillId="6" borderId="11" xfId="0" applyNumberFormat="1" applyFont="1" applyFill="1" applyBorder="1" applyAlignment="1">
      <alignment horizontal="center" vertical="top" wrapText="1"/>
    </xf>
    <xf numFmtId="4" fontId="37" fillId="6" borderId="13" xfId="0" applyNumberFormat="1" applyFont="1" applyFill="1" applyBorder="1" applyAlignment="1">
      <alignment horizontal="center" vertical="top" wrapText="1"/>
    </xf>
    <xf numFmtId="43" fontId="37" fillId="6" borderId="11" xfId="0" applyNumberFormat="1" applyFont="1" applyFill="1" applyBorder="1" applyAlignment="1">
      <alignment horizontal="center" vertical="top" wrapText="1"/>
    </xf>
    <xf numFmtId="43" fontId="37" fillId="6" borderId="13" xfId="0" applyNumberFormat="1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4" fontId="34" fillId="6" borderId="11" xfId="0" applyNumberFormat="1" applyFont="1" applyFill="1" applyBorder="1" applyAlignment="1">
      <alignment horizontal="center" vertical="top" wrapText="1"/>
    </xf>
    <xf numFmtId="4" fontId="34" fillId="6" borderId="13" xfId="0" applyNumberFormat="1" applyFont="1" applyFill="1" applyBorder="1" applyAlignment="1">
      <alignment horizontal="center" vertical="top" wrapText="1"/>
    </xf>
    <xf numFmtId="0" fontId="34" fillId="6" borderId="11" xfId="0" applyFont="1" applyFill="1" applyBorder="1" applyAlignment="1">
      <alignment horizontal="center" vertical="top" wrapText="1"/>
    </xf>
    <xf numFmtId="0" fontId="34" fillId="6" borderId="13" xfId="0" applyFont="1" applyFill="1" applyBorder="1" applyAlignment="1">
      <alignment horizontal="center" vertical="top" wrapText="1"/>
    </xf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opLeftCell="A4" zoomScaleSheetLayoutView="100" workbookViewId="0">
      <selection activeCell="E12" sqref="E12"/>
    </sheetView>
  </sheetViews>
  <sheetFormatPr defaultRowHeight="18.75"/>
  <cols>
    <col min="1" max="1" width="46.28515625" style="4" customWidth="1"/>
    <col min="2" max="2" width="33.140625" style="4" customWidth="1"/>
    <col min="3" max="5" width="21.7109375" style="4" customWidth="1"/>
    <col min="6" max="6" width="9.140625" style="6"/>
  </cols>
  <sheetData>
    <row r="1" spans="1:5">
      <c r="A1" s="3"/>
      <c r="C1" s="5" t="s">
        <v>0</v>
      </c>
    </row>
    <row r="2" spans="1:5">
      <c r="A2" s="3"/>
      <c r="C2" s="5" t="s">
        <v>3</v>
      </c>
    </row>
    <row r="3" spans="1:5">
      <c r="A3" s="3"/>
      <c r="C3" s="5" t="s">
        <v>279</v>
      </c>
    </row>
    <row r="4" spans="1:5">
      <c r="A4" s="3"/>
      <c r="C4" s="5" t="s">
        <v>335</v>
      </c>
    </row>
    <row r="5" spans="1:5">
      <c r="A5" s="3"/>
      <c r="B5" s="5"/>
      <c r="C5" s="5"/>
      <c r="D5" s="5"/>
      <c r="E5" s="5"/>
    </row>
    <row r="6" spans="1:5">
      <c r="A6" s="334" t="s">
        <v>413</v>
      </c>
      <c r="B6" s="335"/>
      <c r="C6" s="335"/>
      <c r="D6" s="335"/>
      <c r="E6" s="335"/>
    </row>
    <row r="7" spans="1:5">
      <c r="A7" s="334"/>
      <c r="B7" s="335"/>
      <c r="C7" s="335"/>
      <c r="D7" s="335"/>
      <c r="E7" s="335"/>
    </row>
    <row r="8" spans="1:5">
      <c r="A8" s="335"/>
      <c r="B8" s="335"/>
      <c r="C8" s="335"/>
      <c r="D8" s="335"/>
      <c r="E8" s="335"/>
    </row>
    <row r="9" spans="1:5">
      <c r="A9" s="7"/>
      <c r="B9" s="7"/>
      <c r="C9" s="7"/>
      <c r="D9" s="7"/>
      <c r="E9" s="8" t="s">
        <v>1</v>
      </c>
    </row>
    <row r="10" spans="1:5" ht="15.75" customHeight="1">
      <c r="A10" s="339" t="s">
        <v>6</v>
      </c>
      <c r="B10" s="339" t="s">
        <v>2</v>
      </c>
      <c r="C10" s="336" t="s">
        <v>4</v>
      </c>
      <c r="D10" s="337"/>
      <c r="E10" s="338"/>
    </row>
    <row r="11" spans="1:5">
      <c r="A11" s="340"/>
      <c r="B11" s="340"/>
      <c r="C11" s="336" t="s">
        <v>5</v>
      </c>
      <c r="D11" s="337"/>
      <c r="E11" s="338"/>
    </row>
    <row r="12" spans="1:5">
      <c r="A12" s="341"/>
      <c r="B12" s="341"/>
      <c r="C12" s="13" t="s">
        <v>276</v>
      </c>
      <c r="D12" s="13" t="s">
        <v>347</v>
      </c>
      <c r="E12" s="278" t="s">
        <v>406</v>
      </c>
    </row>
    <row r="13" spans="1:5" ht="56.25">
      <c r="A13" s="9" t="s">
        <v>7</v>
      </c>
      <c r="B13" s="10" t="s">
        <v>12</v>
      </c>
      <c r="C13" s="11">
        <v>100</v>
      </c>
      <c r="D13" s="11">
        <v>100</v>
      </c>
      <c r="E13" s="11">
        <v>100</v>
      </c>
    </row>
    <row r="14" spans="1:5" ht="75">
      <c r="A14" s="9" t="s">
        <v>8</v>
      </c>
      <c r="B14" s="10" t="s">
        <v>13</v>
      </c>
      <c r="C14" s="11">
        <v>100</v>
      </c>
      <c r="D14" s="11">
        <v>100</v>
      </c>
      <c r="E14" s="11">
        <v>100</v>
      </c>
    </row>
    <row r="15" spans="1:5" ht="37.5">
      <c r="A15" s="12" t="s">
        <v>9</v>
      </c>
      <c r="B15" s="10" t="s">
        <v>14</v>
      </c>
      <c r="C15" s="11">
        <v>100</v>
      </c>
      <c r="D15" s="11">
        <v>100</v>
      </c>
      <c r="E15" s="11">
        <v>100</v>
      </c>
    </row>
    <row r="16" spans="1:5" ht="37.5">
      <c r="A16" s="12" t="s">
        <v>10</v>
      </c>
      <c r="B16" s="10" t="s">
        <v>15</v>
      </c>
      <c r="C16" s="11">
        <v>100</v>
      </c>
      <c r="D16" s="11">
        <v>100</v>
      </c>
      <c r="E16" s="11">
        <v>100</v>
      </c>
    </row>
    <row r="17" spans="1:5" ht="37.5">
      <c r="A17" s="51" t="s">
        <v>11</v>
      </c>
      <c r="B17" s="10" t="s">
        <v>92</v>
      </c>
      <c r="C17" s="11">
        <v>100</v>
      </c>
      <c r="D17" s="11">
        <v>100</v>
      </c>
      <c r="E17" s="11">
        <v>100</v>
      </c>
    </row>
    <row r="18" spans="1:5">
      <c r="A18" s="1"/>
      <c r="E18" s="1"/>
    </row>
    <row r="19" spans="1:5">
      <c r="A19" s="1" t="s">
        <v>277</v>
      </c>
      <c r="E19" s="2" t="s">
        <v>278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5">
    <mergeCell ref="A6:E8"/>
    <mergeCell ref="C10:E10"/>
    <mergeCell ref="C11:E11"/>
    <mergeCell ref="A10:A12"/>
    <mergeCell ref="B10:B12"/>
  </mergeCells>
  <phoneticPr fontId="15" type="noConversion"/>
  <pageMargins left="0.7" right="0.7" top="0.75" bottom="0.75" header="0.3" footer="0.3"/>
  <pageSetup paperSize="9" scale="5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RowHeight="15.75"/>
  <cols>
    <col min="1" max="1" width="52.85546875" style="153" customWidth="1"/>
    <col min="2" max="2" width="14.7109375" style="153" customWidth="1"/>
    <col min="3" max="3" width="12.85546875" style="153" customWidth="1"/>
    <col min="4" max="4" width="14.28515625" style="43" customWidth="1"/>
    <col min="5" max="5" width="18.85546875" style="39" customWidth="1"/>
    <col min="6" max="6" width="17.7109375" style="39" customWidth="1"/>
    <col min="7" max="7" width="9.28515625" style="154" bestFit="1" customWidth="1"/>
    <col min="8" max="9" width="15.42578125" style="154" bestFit="1" customWidth="1"/>
    <col min="10" max="16384" width="9.140625" style="154"/>
  </cols>
  <sheetData>
    <row r="1" spans="1:9">
      <c r="D1" s="42" t="s">
        <v>206</v>
      </c>
    </row>
    <row r="2" spans="1:9">
      <c r="D2" s="42" t="s">
        <v>159</v>
      </c>
    </row>
    <row r="3" spans="1:9">
      <c r="D3" s="28" t="s">
        <v>280</v>
      </c>
    </row>
    <row r="4" spans="1:9">
      <c r="D4" s="42" t="s">
        <v>335</v>
      </c>
    </row>
    <row r="6" spans="1:9" ht="15.75" customHeight="1">
      <c r="A6" s="365" t="s">
        <v>156</v>
      </c>
      <c r="B6" s="365"/>
      <c r="C6" s="365"/>
      <c r="D6" s="365"/>
      <c r="E6" s="365"/>
      <c r="F6" s="365"/>
    </row>
    <row r="7" spans="1:9" ht="32.25" customHeight="1">
      <c r="A7" s="365" t="s">
        <v>213</v>
      </c>
      <c r="B7" s="365"/>
      <c r="C7" s="365"/>
      <c r="D7" s="365"/>
      <c r="E7" s="365"/>
      <c r="F7" s="365"/>
    </row>
    <row r="8" spans="1:9" ht="15.75" customHeight="1">
      <c r="A8" s="365" t="s">
        <v>372</v>
      </c>
      <c r="B8" s="365"/>
      <c r="C8" s="365"/>
      <c r="D8" s="365"/>
      <c r="E8" s="365"/>
      <c r="F8" s="365"/>
    </row>
    <row r="9" spans="1:9">
      <c r="A9" s="155"/>
    </row>
    <row r="10" spans="1:9">
      <c r="A10" s="156" t="s">
        <v>121</v>
      </c>
      <c r="B10" s="156" t="s">
        <v>121</v>
      </c>
      <c r="C10" s="156" t="s">
        <v>121</v>
      </c>
      <c r="D10" s="157" t="s">
        <v>121</v>
      </c>
      <c r="E10" s="156"/>
      <c r="F10" s="156" t="s">
        <v>199</v>
      </c>
    </row>
    <row r="11" spans="1:9">
      <c r="A11" s="366" t="s">
        <v>122</v>
      </c>
      <c r="B11" s="366" t="s">
        <v>157</v>
      </c>
      <c r="C11" s="366" t="s">
        <v>158</v>
      </c>
      <c r="D11" s="367" t="s">
        <v>123</v>
      </c>
      <c r="E11" s="366" t="s">
        <v>18</v>
      </c>
      <c r="F11" s="366"/>
    </row>
    <row r="12" spans="1:9">
      <c r="A12" s="366"/>
      <c r="B12" s="366"/>
      <c r="C12" s="366"/>
      <c r="D12" s="367"/>
      <c r="E12" s="247" t="s">
        <v>276</v>
      </c>
      <c r="F12" s="247" t="s">
        <v>347</v>
      </c>
    </row>
    <row r="13" spans="1:9" ht="63">
      <c r="A13" s="57" t="s">
        <v>200</v>
      </c>
      <c r="B13" s="172">
        <v>6035118</v>
      </c>
      <c r="C13" s="172"/>
      <c r="D13" s="173"/>
      <c r="E13" s="174">
        <f>E15+E17</f>
        <v>39700</v>
      </c>
      <c r="F13" s="174">
        <f>F15+F17</f>
        <v>39800</v>
      </c>
      <c r="G13" s="161"/>
      <c r="H13" s="175"/>
      <c r="I13" s="175"/>
    </row>
    <row r="14" spans="1:9" ht="31.5" customHeight="1">
      <c r="A14" s="74" t="s">
        <v>160</v>
      </c>
      <c r="B14" s="73">
        <v>6035118</v>
      </c>
      <c r="C14" s="73">
        <v>121</v>
      </c>
      <c r="D14" s="176"/>
      <c r="E14" s="177">
        <f>E15</f>
        <v>37000</v>
      </c>
      <c r="F14" s="177">
        <f>F15</f>
        <v>37000</v>
      </c>
      <c r="G14" s="161"/>
      <c r="H14" s="178"/>
      <c r="I14" s="178"/>
    </row>
    <row r="15" spans="1:9">
      <c r="A15" s="74" t="s">
        <v>202</v>
      </c>
      <c r="B15" s="73">
        <v>6035118</v>
      </c>
      <c r="C15" s="73">
        <v>121</v>
      </c>
      <c r="D15" s="176" t="s">
        <v>201</v>
      </c>
      <c r="E15" s="177">
        <v>37000</v>
      </c>
      <c r="F15" s="177">
        <v>37000</v>
      </c>
      <c r="G15" s="161"/>
      <c r="H15" s="175"/>
      <c r="I15" s="175"/>
    </row>
    <row r="16" spans="1:9" ht="47.25">
      <c r="A16" s="74" t="s">
        <v>161</v>
      </c>
      <c r="B16" s="73">
        <v>6035118</v>
      </c>
      <c r="C16" s="73">
        <v>244</v>
      </c>
      <c r="D16" s="176"/>
      <c r="E16" s="56">
        <v>2200</v>
      </c>
      <c r="F16" s="56">
        <f>F17</f>
        <v>2800</v>
      </c>
      <c r="G16" s="161"/>
      <c r="H16" s="175"/>
      <c r="I16" s="175"/>
    </row>
    <row r="17" spans="1:9">
      <c r="A17" s="74" t="s">
        <v>202</v>
      </c>
      <c r="B17" s="73">
        <v>6035118</v>
      </c>
      <c r="C17" s="73">
        <v>244</v>
      </c>
      <c r="D17" s="176" t="s">
        <v>201</v>
      </c>
      <c r="E17" s="56">
        <v>2700</v>
      </c>
      <c r="F17" s="56">
        <v>2800</v>
      </c>
      <c r="G17" s="161"/>
      <c r="H17" s="175"/>
      <c r="I17" s="175"/>
    </row>
    <row r="18" spans="1:9" ht="31.5">
      <c r="A18" s="111" t="s">
        <v>171</v>
      </c>
      <c r="B18" s="179">
        <v>7707001</v>
      </c>
      <c r="C18" s="179"/>
      <c r="D18" s="180"/>
      <c r="E18" s="174">
        <f>E19</f>
        <v>3000</v>
      </c>
      <c r="F18" s="174">
        <f>F19</f>
        <v>3000</v>
      </c>
      <c r="G18" s="161"/>
      <c r="H18" s="175"/>
      <c r="I18" s="175"/>
    </row>
    <row r="19" spans="1:9">
      <c r="A19" s="74" t="s">
        <v>172</v>
      </c>
      <c r="B19" s="75">
        <v>7707001</v>
      </c>
      <c r="C19" s="75">
        <v>870</v>
      </c>
      <c r="D19" s="181"/>
      <c r="E19" s="177">
        <f>E20</f>
        <v>3000</v>
      </c>
      <c r="F19" s="177">
        <f>F20</f>
        <v>3000</v>
      </c>
      <c r="G19" s="161"/>
      <c r="H19" s="175"/>
      <c r="I19" s="175"/>
    </row>
    <row r="20" spans="1:9">
      <c r="A20" s="74" t="s">
        <v>132</v>
      </c>
      <c r="B20" s="75">
        <v>7707001</v>
      </c>
      <c r="C20" s="75">
        <v>870</v>
      </c>
      <c r="D20" s="181" t="s">
        <v>133</v>
      </c>
      <c r="E20" s="177">
        <v>3000</v>
      </c>
      <c r="F20" s="177">
        <v>3000</v>
      </c>
      <c r="G20" s="161"/>
      <c r="H20" s="175"/>
      <c r="I20" s="175"/>
    </row>
    <row r="21" spans="1:9">
      <c r="A21" s="111" t="s">
        <v>162</v>
      </c>
      <c r="B21" s="179">
        <v>7707003</v>
      </c>
      <c r="C21" s="179"/>
      <c r="D21" s="180"/>
      <c r="E21" s="174">
        <f>E22+E24</f>
        <v>262000</v>
      </c>
      <c r="F21" s="174">
        <f>F22+F24</f>
        <v>263000</v>
      </c>
      <c r="G21" s="161"/>
      <c r="H21" s="178"/>
      <c r="I21" s="178"/>
    </row>
    <row r="22" spans="1:9" ht="34.5" customHeight="1">
      <c r="A22" s="74" t="s">
        <v>160</v>
      </c>
      <c r="B22" s="75">
        <v>7707003</v>
      </c>
      <c r="C22" s="75">
        <v>121</v>
      </c>
      <c r="D22" s="181"/>
      <c r="E22" s="177">
        <f>E23</f>
        <v>260000</v>
      </c>
      <c r="F22" s="177">
        <f>F23</f>
        <v>260000</v>
      </c>
      <c r="G22" s="161"/>
      <c r="H22" s="175"/>
      <c r="I22" s="175"/>
    </row>
    <row r="23" spans="1:9" ht="47.25">
      <c r="A23" s="74" t="s">
        <v>163</v>
      </c>
      <c r="B23" s="75">
        <v>7707003</v>
      </c>
      <c r="C23" s="75">
        <v>121</v>
      </c>
      <c r="D23" s="181" t="s">
        <v>127</v>
      </c>
      <c r="E23" s="177">
        <v>260000</v>
      </c>
      <c r="F23" s="177">
        <v>260000</v>
      </c>
      <c r="G23" s="161"/>
      <c r="H23" s="175"/>
      <c r="I23" s="175"/>
    </row>
    <row r="24" spans="1:9" ht="63">
      <c r="A24" s="74" t="s">
        <v>128</v>
      </c>
      <c r="B24" s="75">
        <v>7707003</v>
      </c>
      <c r="C24" s="75">
        <v>122</v>
      </c>
      <c r="D24" s="181" t="s">
        <v>127</v>
      </c>
      <c r="E24" s="177">
        <v>2000</v>
      </c>
      <c r="F24" s="177">
        <v>3000</v>
      </c>
      <c r="G24" s="161"/>
      <c r="H24" s="175"/>
      <c r="I24" s="175"/>
    </row>
    <row r="25" spans="1:9">
      <c r="A25" s="111" t="s">
        <v>164</v>
      </c>
      <c r="B25" s="179">
        <v>7707004</v>
      </c>
      <c r="C25" s="179"/>
      <c r="D25" s="180"/>
      <c r="E25" s="174">
        <f>E26+E29+E31+E33+E36</f>
        <v>1599100</v>
      </c>
      <c r="F25" s="174">
        <f>F26+F29+F31+F33+F36</f>
        <v>1646000</v>
      </c>
      <c r="G25" s="161"/>
      <c r="H25" s="161"/>
      <c r="I25" s="161"/>
    </row>
    <row r="26" spans="1:9" ht="57.75" customHeight="1">
      <c r="A26" s="74" t="s">
        <v>160</v>
      </c>
      <c r="B26" s="75">
        <v>7707004</v>
      </c>
      <c r="C26" s="75">
        <v>121</v>
      </c>
      <c r="D26" s="181"/>
      <c r="E26" s="177">
        <f>E27+E28</f>
        <v>1380000</v>
      </c>
      <c r="F26" s="177">
        <f>F27+F28</f>
        <v>1380000</v>
      </c>
      <c r="G26" s="161"/>
      <c r="H26" s="178"/>
      <c r="I26" s="178"/>
    </row>
    <row r="27" spans="1:9" ht="63">
      <c r="A27" s="74" t="s">
        <v>128</v>
      </c>
      <c r="B27" s="75">
        <v>7707004</v>
      </c>
      <c r="C27" s="75">
        <v>121</v>
      </c>
      <c r="D27" s="181" t="s">
        <v>129</v>
      </c>
      <c r="E27" s="177">
        <v>1380000</v>
      </c>
      <c r="F27" s="177">
        <v>1380000</v>
      </c>
    </row>
    <row r="28" spans="1:9">
      <c r="A28" s="72" t="s">
        <v>138</v>
      </c>
      <c r="B28" s="75">
        <v>7707004</v>
      </c>
      <c r="C28" s="75">
        <v>121</v>
      </c>
      <c r="D28" s="181" t="s">
        <v>139</v>
      </c>
      <c r="E28" s="177"/>
      <c r="F28" s="177"/>
    </row>
    <row r="29" spans="1:9" ht="35.25" customHeight="1">
      <c r="A29" s="74" t="s">
        <v>165</v>
      </c>
      <c r="B29" s="75">
        <v>7707004</v>
      </c>
      <c r="C29" s="75">
        <v>122</v>
      </c>
      <c r="D29" s="181"/>
      <c r="E29" s="177">
        <f>E30</f>
        <v>2000</v>
      </c>
      <c r="F29" s="177">
        <f>F30</f>
        <v>3000</v>
      </c>
    </row>
    <row r="30" spans="1:9" ht="63">
      <c r="A30" s="74" t="s">
        <v>128</v>
      </c>
      <c r="B30" s="75">
        <v>7707004</v>
      </c>
      <c r="C30" s="75">
        <v>122</v>
      </c>
      <c r="D30" s="181" t="s">
        <v>129</v>
      </c>
      <c r="E30" s="177">
        <v>2000</v>
      </c>
      <c r="F30" s="177">
        <v>3000</v>
      </c>
    </row>
    <row r="31" spans="1:9" ht="31.5">
      <c r="A31" s="74" t="s">
        <v>166</v>
      </c>
      <c r="B31" s="75">
        <v>7707004</v>
      </c>
      <c r="C31" s="75">
        <v>242</v>
      </c>
      <c r="D31" s="181"/>
      <c r="E31" s="177">
        <f>E32</f>
        <v>67800</v>
      </c>
      <c r="F31" s="177">
        <f>F32</f>
        <v>111700</v>
      </c>
    </row>
    <row r="32" spans="1:9" ht="63">
      <c r="A32" s="74" t="s">
        <v>128</v>
      </c>
      <c r="B32" s="75">
        <v>7707004</v>
      </c>
      <c r="C32" s="75">
        <v>242</v>
      </c>
      <c r="D32" s="181" t="s">
        <v>129</v>
      </c>
      <c r="E32" s="177">
        <v>67800</v>
      </c>
      <c r="F32" s="177">
        <v>111700</v>
      </c>
    </row>
    <row r="33" spans="1:6" ht="47.25">
      <c r="A33" s="74" t="s">
        <v>161</v>
      </c>
      <c r="B33" s="75">
        <v>7707004</v>
      </c>
      <c r="C33" s="75">
        <v>244</v>
      </c>
      <c r="D33" s="181"/>
      <c r="E33" s="177">
        <f>E34+E35</f>
        <v>147300</v>
      </c>
      <c r="F33" s="177">
        <f>F34+F35</f>
        <v>149300</v>
      </c>
    </row>
    <row r="34" spans="1:6" ht="63">
      <c r="A34" s="74" t="s">
        <v>128</v>
      </c>
      <c r="B34" s="75">
        <v>7707004</v>
      </c>
      <c r="C34" s="75">
        <v>244</v>
      </c>
      <c r="D34" s="181" t="s">
        <v>129</v>
      </c>
      <c r="E34" s="177">
        <v>137300</v>
      </c>
      <c r="F34" s="177">
        <v>139300</v>
      </c>
    </row>
    <row r="35" spans="1:6" ht="47.25">
      <c r="A35" s="74" t="s">
        <v>161</v>
      </c>
      <c r="B35" s="75">
        <v>7707004</v>
      </c>
      <c r="C35" s="75">
        <v>244</v>
      </c>
      <c r="D35" s="181" t="s">
        <v>137</v>
      </c>
      <c r="E35" s="177">
        <v>10000</v>
      </c>
      <c r="F35" s="177">
        <v>10000</v>
      </c>
    </row>
    <row r="36" spans="1:6">
      <c r="A36" s="74" t="s">
        <v>168</v>
      </c>
      <c r="B36" s="75">
        <v>7707004</v>
      </c>
      <c r="C36" s="75">
        <v>852</v>
      </c>
      <c r="D36" s="181"/>
      <c r="E36" s="177">
        <f>E37</f>
        <v>2000</v>
      </c>
      <c r="F36" s="177">
        <f>F37</f>
        <v>2000</v>
      </c>
    </row>
    <row r="37" spans="1:6" ht="63">
      <c r="A37" s="74" t="s">
        <v>128</v>
      </c>
      <c r="B37" s="75">
        <v>7707004</v>
      </c>
      <c r="C37" s="75">
        <v>852</v>
      </c>
      <c r="D37" s="181" t="s">
        <v>129</v>
      </c>
      <c r="E37" s="177">
        <v>2000</v>
      </c>
      <c r="F37" s="177">
        <v>2000</v>
      </c>
    </row>
    <row r="38" spans="1:6" ht="31.5">
      <c r="A38" s="111" t="s">
        <v>167</v>
      </c>
      <c r="B38" s="179">
        <v>7707013</v>
      </c>
      <c r="C38" s="179"/>
      <c r="D38" s="180"/>
      <c r="E38" s="174">
        <f>E39</f>
        <v>9000</v>
      </c>
      <c r="F38" s="174">
        <f>F39</f>
        <v>9000</v>
      </c>
    </row>
    <row r="39" spans="1:6">
      <c r="A39" s="74" t="s">
        <v>38</v>
      </c>
      <c r="B39" s="75">
        <v>7707013</v>
      </c>
      <c r="C39" s="75">
        <v>540</v>
      </c>
      <c r="D39" s="181"/>
      <c r="E39" s="177">
        <f>E40</f>
        <v>9000</v>
      </c>
      <c r="F39" s="177">
        <f>F40</f>
        <v>9000</v>
      </c>
    </row>
    <row r="40" spans="1:6" ht="47.25">
      <c r="A40" s="74" t="s">
        <v>130</v>
      </c>
      <c r="B40" s="75">
        <v>7707013</v>
      </c>
      <c r="C40" s="75">
        <v>540</v>
      </c>
      <c r="D40" s="181" t="s">
        <v>131</v>
      </c>
      <c r="E40" s="177">
        <v>9000</v>
      </c>
      <c r="F40" s="177">
        <v>9000</v>
      </c>
    </row>
    <row r="41" spans="1:6" ht="47.25">
      <c r="A41" s="63" t="s">
        <v>268</v>
      </c>
      <c r="B41" s="65">
        <v>7707801</v>
      </c>
      <c r="C41" s="179"/>
      <c r="D41" s="180"/>
      <c r="E41" s="174">
        <f>E42+E44+E46+E48</f>
        <v>208000</v>
      </c>
      <c r="F41" s="174">
        <f>F42+F44+F46+F48</f>
        <v>208000</v>
      </c>
    </row>
    <row r="42" spans="1:6" ht="31.5">
      <c r="A42" s="74" t="s">
        <v>169</v>
      </c>
      <c r="B42" s="67">
        <v>7707801</v>
      </c>
      <c r="C42" s="75">
        <v>111</v>
      </c>
      <c r="D42" s="181"/>
      <c r="E42" s="177">
        <f>E43</f>
        <v>195000</v>
      </c>
      <c r="F42" s="177">
        <f>F43</f>
        <v>195000</v>
      </c>
    </row>
    <row r="43" spans="1:6">
      <c r="A43" s="74" t="s">
        <v>150</v>
      </c>
      <c r="B43" s="67">
        <v>7707801</v>
      </c>
      <c r="C43" s="75">
        <v>111</v>
      </c>
      <c r="D43" s="181" t="s">
        <v>151</v>
      </c>
      <c r="E43" s="177">
        <v>195000</v>
      </c>
      <c r="F43" s="177">
        <v>195000</v>
      </c>
    </row>
    <row r="44" spans="1:6">
      <c r="A44" s="60" t="s">
        <v>150</v>
      </c>
      <c r="B44" s="67">
        <v>7707801</v>
      </c>
      <c r="C44" s="67">
        <v>122</v>
      </c>
      <c r="D44" s="66" t="s">
        <v>151</v>
      </c>
      <c r="E44" s="69">
        <v>1000</v>
      </c>
      <c r="F44" s="225">
        <v>1000</v>
      </c>
    </row>
    <row r="45" spans="1:6">
      <c r="A45" s="74" t="s">
        <v>150</v>
      </c>
      <c r="B45" s="67">
        <v>7707801</v>
      </c>
      <c r="C45" s="75">
        <v>242</v>
      </c>
      <c r="D45" s="181" t="s">
        <v>151</v>
      </c>
      <c r="E45" s="177"/>
      <c r="F45" s="177"/>
    </row>
    <row r="46" spans="1:6" ht="47.25">
      <c r="A46" s="74" t="s">
        <v>161</v>
      </c>
      <c r="B46" s="67">
        <v>7707801</v>
      </c>
      <c r="C46" s="75">
        <v>244</v>
      </c>
      <c r="D46" s="181"/>
      <c r="E46" s="177">
        <f>E47</f>
        <v>12000</v>
      </c>
      <c r="F46" s="177">
        <f>F47</f>
        <v>12000</v>
      </c>
    </row>
    <row r="47" spans="1:6">
      <c r="A47" s="74" t="s">
        <v>150</v>
      </c>
      <c r="B47" s="67">
        <v>7707801</v>
      </c>
      <c r="C47" s="75">
        <v>244</v>
      </c>
      <c r="D47" s="181" t="s">
        <v>151</v>
      </c>
      <c r="E47" s="177">
        <v>12000</v>
      </c>
      <c r="F47" s="177">
        <v>12000</v>
      </c>
    </row>
    <row r="48" spans="1:6">
      <c r="A48" s="74" t="s">
        <v>168</v>
      </c>
      <c r="B48" s="67">
        <v>7707801</v>
      </c>
      <c r="C48" s="75">
        <v>852</v>
      </c>
      <c r="D48" s="181"/>
      <c r="E48" s="177">
        <f>E49</f>
        <v>0</v>
      </c>
      <c r="F48" s="177">
        <f>F49</f>
        <v>0</v>
      </c>
    </row>
    <row r="49" spans="1:6">
      <c r="A49" s="74" t="s">
        <v>150</v>
      </c>
      <c r="B49" s="67">
        <v>7707801</v>
      </c>
      <c r="C49" s="75">
        <v>852</v>
      </c>
      <c r="D49" s="181" t="s">
        <v>151</v>
      </c>
      <c r="E49" s="177"/>
      <c r="F49" s="177"/>
    </row>
    <row r="50" spans="1:6" ht="47.25">
      <c r="A50" s="63" t="s">
        <v>266</v>
      </c>
      <c r="B50" s="65">
        <v>7707802</v>
      </c>
      <c r="C50" s="75"/>
      <c r="D50" s="181"/>
      <c r="E50" s="174">
        <f>E51+E54</f>
        <v>132000</v>
      </c>
      <c r="F50" s="174">
        <f>F51+F54</f>
        <v>132000</v>
      </c>
    </row>
    <row r="51" spans="1:6" ht="31.5">
      <c r="A51" s="60" t="s">
        <v>169</v>
      </c>
      <c r="B51" s="65">
        <v>7707802</v>
      </c>
      <c r="C51" s="75">
        <v>111</v>
      </c>
      <c r="D51" s="181"/>
      <c r="E51" s="177">
        <f>E52</f>
        <v>130000</v>
      </c>
      <c r="F51" s="177">
        <f>F52</f>
        <v>130000</v>
      </c>
    </row>
    <row r="52" spans="1:6">
      <c r="A52" s="60" t="s">
        <v>267</v>
      </c>
      <c r="B52" s="65">
        <v>7707802</v>
      </c>
      <c r="C52" s="75">
        <v>111</v>
      </c>
      <c r="D52" s="181" t="s">
        <v>151</v>
      </c>
      <c r="E52" s="177">
        <v>130000</v>
      </c>
      <c r="F52" s="177">
        <v>130000</v>
      </c>
    </row>
    <row r="53" spans="1:6" ht="47.25">
      <c r="A53" s="60" t="s">
        <v>161</v>
      </c>
      <c r="B53" s="65">
        <v>7707802</v>
      </c>
      <c r="C53" s="75">
        <v>244</v>
      </c>
      <c r="D53" s="181"/>
      <c r="E53" s="177">
        <f>E54</f>
        <v>2000</v>
      </c>
      <c r="F53" s="177">
        <f>F54</f>
        <v>2000</v>
      </c>
    </row>
    <row r="54" spans="1:6">
      <c r="A54" s="60" t="s">
        <v>267</v>
      </c>
      <c r="B54" s="65">
        <v>7707802</v>
      </c>
      <c r="C54" s="75">
        <v>244</v>
      </c>
      <c r="D54" s="181" t="s">
        <v>151</v>
      </c>
      <c r="E54" s="177">
        <v>2000</v>
      </c>
      <c r="F54" s="177">
        <v>2000</v>
      </c>
    </row>
    <row r="55" spans="1:6" ht="47.25">
      <c r="A55" s="111" t="s">
        <v>173</v>
      </c>
      <c r="B55" s="179">
        <v>7707032</v>
      </c>
      <c r="C55" s="179"/>
      <c r="D55" s="180"/>
      <c r="E55" s="174">
        <f>E56</f>
        <v>21000</v>
      </c>
      <c r="F55" s="174">
        <f>F56</f>
        <v>48000</v>
      </c>
    </row>
    <row r="56" spans="1:6" ht="47.25">
      <c r="A56" s="74" t="s">
        <v>161</v>
      </c>
      <c r="B56" s="75">
        <v>7707032</v>
      </c>
      <c r="C56" s="75">
        <v>244</v>
      </c>
      <c r="D56" s="181"/>
      <c r="E56" s="177">
        <f>E57</f>
        <v>21000</v>
      </c>
      <c r="F56" s="177">
        <f>F57</f>
        <v>48000</v>
      </c>
    </row>
    <row r="57" spans="1:6" ht="47.25">
      <c r="A57" s="74" t="s">
        <v>136</v>
      </c>
      <c r="B57" s="75">
        <v>7707032</v>
      </c>
      <c r="C57" s="75">
        <v>244</v>
      </c>
      <c r="D57" s="181" t="s">
        <v>139</v>
      </c>
      <c r="E57" s="177">
        <v>21000</v>
      </c>
      <c r="F57" s="177">
        <v>48000</v>
      </c>
    </row>
    <row r="58" spans="1:6" ht="47.25">
      <c r="A58" s="63" t="s">
        <v>173</v>
      </c>
      <c r="B58" s="65">
        <v>7707033</v>
      </c>
      <c r="C58" s="65"/>
      <c r="D58" s="64"/>
      <c r="E58" s="71">
        <f>E59</f>
        <v>10800</v>
      </c>
      <c r="F58" s="71">
        <f>F59</f>
        <v>10800</v>
      </c>
    </row>
    <row r="59" spans="1:6" ht="47.25">
      <c r="A59" s="60" t="s">
        <v>161</v>
      </c>
      <c r="B59" s="67">
        <v>7707033</v>
      </c>
      <c r="C59" s="67">
        <v>244</v>
      </c>
      <c r="D59" s="66"/>
      <c r="E59" s="69">
        <f>E60</f>
        <v>10800</v>
      </c>
      <c r="F59" s="69">
        <f>F60</f>
        <v>10800</v>
      </c>
    </row>
    <row r="60" spans="1:6" ht="47.25">
      <c r="A60" s="60" t="s">
        <v>136</v>
      </c>
      <c r="B60" s="67">
        <v>7707033</v>
      </c>
      <c r="C60" s="67">
        <v>244</v>
      </c>
      <c r="D60" s="66" t="s">
        <v>137</v>
      </c>
      <c r="E60" s="69">
        <v>10800</v>
      </c>
      <c r="F60" s="69">
        <v>10800</v>
      </c>
    </row>
    <row r="61" spans="1:6" ht="31.5">
      <c r="A61" s="111" t="s">
        <v>174</v>
      </c>
      <c r="B61" s="179">
        <v>7707501</v>
      </c>
      <c r="C61" s="179"/>
      <c r="D61" s="180"/>
      <c r="E61" s="174">
        <f>E62</f>
        <v>5000</v>
      </c>
      <c r="F61" s="174">
        <f>F62</f>
        <v>5000</v>
      </c>
    </row>
    <row r="62" spans="1:6" ht="47.25">
      <c r="A62" s="74" t="s">
        <v>161</v>
      </c>
      <c r="B62" s="75">
        <v>7707501</v>
      </c>
      <c r="C62" s="75">
        <v>244</v>
      </c>
      <c r="D62" s="181"/>
      <c r="E62" s="177">
        <f>E63</f>
        <v>5000</v>
      </c>
      <c r="F62" s="177">
        <f>F63</f>
        <v>5000</v>
      </c>
    </row>
    <row r="63" spans="1:6">
      <c r="A63" s="74" t="s">
        <v>153</v>
      </c>
      <c r="B63" s="75">
        <v>7707501</v>
      </c>
      <c r="C63" s="75">
        <v>244</v>
      </c>
      <c r="D63" s="181" t="s">
        <v>154</v>
      </c>
      <c r="E63" s="177">
        <v>5000</v>
      </c>
      <c r="F63" s="177">
        <v>5000</v>
      </c>
    </row>
    <row r="64" spans="1:6" ht="31.5">
      <c r="A64" s="182" t="s">
        <v>179</v>
      </c>
      <c r="B64" s="172">
        <v>7707502</v>
      </c>
      <c r="C64" s="179"/>
      <c r="D64" s="180"/>
      <c r="E64" s="174">
        <f>E65+E67</f>
        <v>160800</v>
      </c>
      <c r="F64" s="174">
        <f>F65+F67</f>
        <v>170000</v>
      </c>
    </row>
    <row r="65" spans="1:6" ht="47.25">
      <c r="A65" s="74" t="s">
        <v>161</v>
      </c>
      <c r="B65" s="75">
        <v>7707502</v>
      </c>
      <c r="C65" s="75">
        <v>244</v>
      </c>
      <c r="D65" s="181"/>
      <c r="E65" s="177">
        <f>E66</f>
        <v>150800</v>
      </c>
      <c r="F65" s="177">
        <f>F66</f>
        <v>125000</v>
      </c>
    </row>
    <row r="66" spans="1:6">
      <c r="A66" s="74" t="s">
        <v>142</v>
      </c>
      <c r="B66" s="75">
        <v>7707502</v>
      </c>
      <c r="C66" s="75">
        <v>244</v>
      </c>
      <c r="D66" s="181" t="s">
        <v>143</v>
      </c>
      <c r="E66" s="177">
        <v>150800</v>
      </c>
      <c r="F66" s="177">
        <v>125000</v>
      </c>
    </row>
    <row r="67" spans="1:6" ht="47.25">
      <c r="A67" s="60" t="s">
        <v>161</v>
      </c>
      <c r="B67" s="67">
        <v>7707502</v>
      </c>
      <c r="C67" s="67">
        <v>244</v>
      </c>
      <c r="D67" s="66"/>
      <c r="E67" s="69">
        <f>E68</f>
        <v>10000</v>
      </c>
      <c r="F67" s="69">
        <f>F68</f>
        <v>45000</v>
      </c>
    </row>
    <row r="68" spans="1:6">
      <c r="A68" s="60" t="s">
        <v>153</v>
      </c>
      <c r="B68" s="67">
        <v>7707502</v>
      </c>
      <c r="C68" s="67">
        <v>244</v>
      </c>
      <c r="D68" s="66" t="s">
        <v>154</v>
      </c>
      <c r="E68" s="69">
        <v>10000</v>
      </c>
      <c r="F68" s="69">
        <v>45000</v>
      </c>
    </row>
    <row r="69" spans="1:6" ht="31.5">
      <c r="A69" s="160" t="s">
        <v>291</v>
      </c>
      <c r="B69" s="65">
        <v>7707503</v>
      </c>
      <c r="C69" s="65"/>
      <c r="D69" s="64"/>
      <c r="E69" s="71">
        <f>E70</f>
        <v>1000</v>
      </c>
      <c r="F69" s="71">
        <f>F70</f>
        <v>2000</v>
      </c>
    </row>
    <row r="70" spans="1:6" ht="47.25">
      <c r="A70" s="60" t="s">
        <v>161</v>
      </c>
      <c r="B70" s="67">
        <v>7707503</v>
      </c>
      <c r="C70" s="67">
        <v>244</v>
      </c>
      <c r="D70" s="66"/>
      <c r="E70" s="69">
        <f>E71</f>
        <v>1000</v>
      </c>
      <c r="F70" s="69">
        <f>F71</f>
        <v>2000</v>
      </c>
    </row>
    <row r="71" spans="1:6">
      <c r="A71" s="60" t="s">
        <v>153</v>
      </c>
      <c r="B71" s="67">
        <v>7707503</v>
      </c>
      <c r="C71" s="67">
        <v>244</v>
      </c>
      <c r="D71" s="66" t="s">
        <v>154</v>
      </c>
      <c r="E71" s="69">
        <v>1000</v>
      </c>
      <c r="F71" s="69">
        <v>2000</v>
      </c>
    </row>
    <row r="72" spans="1:6" ht="31.5">
      <c r="A72" s="160" t="s">
        <v>292</v>
      </c>
      <c r="B72" s="65">
        <v>7707504</v>
      </c>
      <c r="C72" s="65"/>
      <c r="D72" s="64"/>
      <c r="E72" s="71">
        <f>E73</f>
        <v>1000</v>
      </c>
      <c r="F72" s="71">
        <f>F73</f>
        <v>2000</v>
      </c>
    </row>
    <row r="73" spans="1:6" ht="47.25">
      <c r="A73" s="60" t="s">
        <v>161</v>
      </c>
      <c r="B73" s="67">
        <v>7707504</v>
      </c>
      <c r="C73" s="67">
        <v>244</v>
      </c>
      <c r="D73" s="66"/>
      <c r="E73" s="69">
        <f>E74</f>
        <v>1000</v>
      </c>
      <c r="F73" s="69">
        <f>F74</f>
        <v>2000</v>
      </c>
    </row>
    <row r="74" spans="1:6">
      <c r="A74" s="60" t="s">
        <v>153</v>
      </c>
      <c r="B74" s="67">
        <v>7707504</v>
      </c>
      <c r="C74" s="67">
        <v>244</v>
      </c>
      <c r="D74" s="66" t="s">
        <v>154</v>
      </c>
      <c r="E74" s="69">
        <v>1000</v>
      </c>
      <c r="F74" s="69">
        <v>2000</v>
      </c>
    </row>
    <row r="75" spans="1:6" ht="31.5">
      <c r="A75" s="63" t="s">
        <v>176</v>
      </c>
      <c r="B75" s="65">
        <v>7707505</v>
      </c>
      <c r="C75" s="65"/>
      <c r="D75" s="64"/>
      <c r="E75" s="71">
        <f>E76</f>
        <v>28000</v>
      </c>
      <c r="F75" s="71">
        <f>F76</f>
        <v>44000</v>
      </c>
    </row>
    <row r="76" spans="1:6" ht="47.25">
      <c r="A76" s="60" t="s">
        <v>161</v>
      </c>
      <c r="B76" s="67">
        <v>7707505</v>
      </c>
      <c r="C76" s="67">
        <v>244</v>
      </c>
      <c r="D76" s="66"/>
      <c r="E76" s="69">
        <f>E77</f>
        <v>28000</v>
      </c>
      <c r="F76" s="69">
        <f>F77</f>
        <v>44000</v>
      </c>
    </row>
    <row r="77" spans="1:6">
      <c r="A77" s="60" t="s">
        <v>153</v>
      </c>
      <c r="B77" s="67">
        <v>7707505</v>
      </c>
      <c r="C77" s="67">
        <v>244</v>
      </c>
      <c r="D77" s="66" t="s">
        <v>154</v>
      </c>
      <c r="E77" s="69">
        <v>28000</v>
      </c>
      <c r="F77" s="69">
        <v>44000</v>
      </c>
    </row>
    <row r="78" spans="1:6" s="167" customFormat="1" ht="31.5">
      <c r="A78" s="163" t="s">
        <v>295</v>
      </c>
      <c r="B78" s="164">
        <v>7708022</v>
      </c>
      <c r="C78" s="164"/>
      <c r="D78" s="165"/>
      <c r="E78" s="166">
        <f>E79</f>
        <v>30000</v>
      </c>
      <c r="F78" s="166">
        <f>F79</f>
        <v>30000</v>
      </c>
    </row>
    <row r="79" spans="1:6" ht="34.5" customHeight="1">
      <c r="A79" s="168" t="s">
        <v>294</v>
      </c>
      <c r="B79" s="169">
        <v>7708022</v>
      </c>
      <c r="C79" s="169">
        <v>321</v>
      </c>
      <c r="D79" s="170"/>
      <c r="E79" s="171">
        <f>E80</f>
        <v>30000</v>
      </c>
      <c r="F79" s="171">
        <f>F80</f>
        <v>30000</v>
      </c>
    </row>
    <row r="80" spans="1:6">
      <c r="A80" s="168" t="s">
        <v>290</v>
      </c>
      <c r="B80" s="169">
        <v>7708022</v>
      </c>
      <c r="C80" s="169">
        <v>321</v>
      </c>
      <c r="D80" s="170" t="s">
        <v>293</v>
      </c>
      <c r="E80" s="171">
        <v>30000</v>
      </c>
      <c r="F80" s="171">
        <v>30000</v>
      </c>
    </row>
    <row r="81" spans="1:6" ht="31.5">
      <c r="A81" s="63" t="s">
        <v>316</v>
      </c>
      <c r="B81" s="65">
        <v>7709006</v>
      </c>
      <c r="C81" s="65"/>
      <c r="D81" s="64"/>
      <c r="E81" s="71">
        <f>E82</f>
        <v>95000</v>
      </c>
      <c r="F81" s="71">
        <f>F82</f>
        <v>0</v>
      </c>
    </row>
    <row r="82" spans="1:6" ht="31.5">
      <c r="A82" s="60" t="s">
        <v>332</v>
      </c>
      <c r="B82" s="67">
        <v>7709006</v>
      </c>
      <c r="C82" s="67">
        <v>880</v>
      </c>
      <c r="D82" s="66"/>
      <c r="E82" s="69">
        <f>E83</f>
        <v>95000</v>
      </c>
      <c r="F82" s="69">
        <f>F83</f>
        <v>0</v>
      </c>
    </row>
    <row r="83" spans="1:6">
      <c r="A83" s="60" t="s">
        <v>333</v>
      </c>
      <c r="B83" s="67">
        <v>7709006</v>
      </c>
      <c r="C83" s="67">
        <v>880</v>
      </c>
      <c r="D83" s="66" t="s">
        <v>329</v>
      </c>
      <c r="E83" s="69">
        <v>95000</v>
      </c>
      <c r="F83" s="69">
        <v>0</v>
      </c>
    </row>
    <row r="84" spans="1:6" ht="72">
      <c r="A84" s="211" t="s">
        <v>343</v>
      </c>
      <c r="B84" s="65" t="s">
        <v>341</v>
      </c>
      <c r="C84" s="65"/>
      <c r="D84" s="64"/>
      <c r="E84" s="71">
        <f>E85</f>
        <v>700</v>
      </c>
      <c r="F84" s="71">
        <f>F85</f>
        <v>700</v>
      </c>
    </row>
    <row r="85" spans="1:6" ht="47.25">
      <c r="A85" s="60" t="s">
        <v>161</v>
      </c>
      <c r="B85" s="67" t="s">
        <v>341</v>
      </c>
      <c r="C85" s="67">
        <v>244</v>
      </c>
      <c r="D85" s="66"/>
      <c r="E85" s="69">
        <f>E86</f>
        <v>700</v>
      </c>
      <c r="F85" s="69">
        <f>F86</f>
        <v>700</v>
      </c>
    </row>
    <row r="86" spans="1:6">
      <c r="A86" s="60" t="s">
        <v>314</v>
      </c>
      <c r="B86" s="67" t="s">
        <v>341</v>
      </c>
      <c r="C86" s="67">
        <v>244</v>
      </c>
      <c r="D86" s="66" t="s">
        <v>340</v>
      </c>
      <c r="E86" s="69">
        <v>700</v>
      </c>
      <c r="F86" s="69">
        <v>700</v>
      </c>
    </row>
    <row r="87" spans="1:6">
      <c r="A87" s="111" t="s">
        <v>152</v>
      </c>
      <c r="B87" s="179"/>
      <c r="C87" s="179"/>
      <c r="D87" s="180"/>
      <c r="E87" s="174">
        <f>E13+E18+E21+E25+E38+E41+E50+E55+E58+E61+E64+E69+E72+E75+E78+E81+E84</f>
        <v>2606100</v>
      </c>
      <c r="F87" s="174">
        <f>F13+F18+F21+F25+F38+F41+F50+F55+F58+F61+F64+F69+F72+F75+F78+F84</f>
        <v>2613300</v>
      </c>
    </row>
    <row r="88" spans="1:6">
      <c r="E88" s="183"/>
      <c r="F88" s="184"/>
    </row>
    <row r="89" spans="1:6" ht="18.75">
      <c r="A89" s="1" t="s">
        <v>277</v>
      </c>
      <c r="E89" s="1"/>
      <c r="F89" s="2" t="s">
        <v>283</v>
      </c>
    </row>
    <row r="92" spans="1:6">
      <c r="E92" s="55"/>
      <c r="F92" s="55"/>
    </row>
    <row r="93" spans="1:6">
      <c r="E93" s="55"/>
      <c r="F93" s="55"/>
    </row>
    <row r="94" spans="1:6">
      <c r="E94" s="55"/>
      <c r="F94" s="55"/>
    </row>
    <row r="95" spans="1:6">
      <c r="E95" s="55"/>
      <c r="F95" s="55"/>
    </row>
    <row r="96" spans="1:6">
      <c r="E96" s="55"/>
    </row>
    <row r="98" spans="5:6">
      <c r="E98" s="54"/>
      <c r="F98" s="5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5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76"/>
  <sheetViews>
    <sheetView tabSelected="1" topLeftCell="A15" workbookViewId="0">
      <selection activeCell="H20" sqref="H20"/>
    </sheetView>
  </sheetViews>
  <sheetFormatPr defaultRowHeight="15.75"/>
  <cols>
    <col min="1" max="1" width="73.42578125" style="27" bestFit="1" customWidth="1"/>
    <col min="2" max="2" width="10" style="27" customWidth="1"/>
    <col min="3" max="3" width="10.42578125" style="27" customWidth="1"/>
    <col min="4" max="4" width="15.5703125" style="43" customWidth="1"/>
    <col min="5" max="5" width="6.85546875" style="43" customWidth="1"/>
    <col min="6" max="6" width="14.7109375" style="43" customWidth="1"/>
    <col min="7" max="7" width="16.42578125" style="43" customWidth="1"/>
    <col min="8" max="8" width="19.7109375" style="39" bestFit="1" customWidth="1"/>
  </cols>
  <sheetData>
    <row r="1" spans="1:8">
      <c r="D1" s="42" t="s">
        <v>208</v>
      </c>
    </row>
    <row r="2" spans="1:8">
      <c r="D2" s="42" t="s">
        <v>159</v>
      </c>
    </row>
    <row r="3" spans="1:8">
      <c r="D3" s="28" t="s">
        <v>280</v>
      </c>
    </row>
    <row r="4" spans="1:8">
      <c r="D4" s="42" t="s">
        <v>335</v>
      </c>
    </row>
    <row r="5" spans="1:8">
      <c r="D5" s="42"/>
      <c r="E5" s="42"/>
      <c r="F5" s="42"/>
      <c r="G5" s="42"/>
    </row>
    <row r="6" spans="1:8">
      <c r="A6" s="359" t="s">
        <v>215</v>
      </c>
      <c r="B6" s="359"/>
      <c r="C6" s="360"/>
      <c r="D6" s="360"/>
      <c r="E6" s="360"/>
      <c r="F6" s="360"/>
      <c r="G6" s="360"/>
      <c r="H6" s="360"/>
    </row>
    <row r="7" spans="1:8">
      <c r="A7" s="359" t="s">
        <v>296</v>
      </c>
      <c r="B7" s="359"/>
      <c r="C7" s="359"/>
      <c r="D7" s="359"/>
      <c r="E7" s="359"/>
      <c r="F7" s="359"/>
      <c r="G7" s="359"/>
      <c r="H7" s="359"/>
    </row>
    <row r="8" spans="1:8">
      <c r="A8" s="359" t="s">
        <v>424</v>
      </c>
      <c r="B8" s="359"/>
      <c r="C8" s="359"/>
      <c r="D8" s="359"/>
      <c r="E8" s="359"/>
      <c r="F8" s="359"/>
      <c r="G8" s="359"/>
      <c r="H8" s="359"/>
    </row>
    <row r="9" spans="1:8">
      <c r="A9" s="31" t="s">
        <v>121</v>
      </c>
      <c r="B9" s="31" t="s">
        <v>121</v>
      </c>
      <c r="C9" s="31" t="s">
        <v>121</v>
      </c>
      <c r="D9" s="44" t="s">
        <v>121</v>
      </c>
      <c r="E9" s="44" t="s">
        <v>121</v>
      </c>
      <c r="F9" s="44"/>
      <c r="G9" s="44"/>
      <c r="H9" s="31"/>
    </row>
    <row r="10" spans="1:8">
      <c r="A10" s="368" t="s">
        <v>122</v>
      </c>
      <c r="B10" s="370" t="s">
        <v>209</v>
      </c>
      <c r="C10" s="370" t="s">
        <v>123</v>
      </c>
      <c r="D10" s="372" t="s">
        <v>157</v>
      </c>
      <c r="E10" s="372" t="s">
        <v>158</v>
      </c>
      <c r="F10" s="286" t="s">
        <v>18</v>
      </c>
      <c r="G10" s="286" t="s">
        <v>18</v>
      </c>
      <c r="H10" s="40" t="s">
        <v>18</v>
      </c>
    </row>
    <row r="11" spans="1:8">
      <c r="A11" s="369"/>
      <c r="B11" s="371"/>
      <c r="C11" s="371"/>
      <c r="D11" s="373"/>
      <c r="E11" s="373"/>
      <c r="F11" s="287">
        <v>2017</v>
      </c>
      <c r="G11" s="287">
        <v>2018</v>
      </c>
      <c r="H11" s="40">
        <v>2019</v>
      </c>
    </row>
    <row r="12" spans="1:8" ht="31.5">
      <c r="A12" s="57" t="s">
        <v>285</v>
      </c>
      <c r="B12" s="58" t="s">
        <v>331</v>
      </c>
      <c r="C12" s="58"/>
      <c r="D12" s="59"/>
      <c r="E12" s="59"/>
      <c r="F12" s="297"/>
      <c r="G12" s="297"/>
      <c r="H12" s="52"/>
    </row>
    <row r="13" spans="1:8">
      <c r="A13" s="33" t="s">
        <v>124</v>
      </c>
      <c r="B13" s="58" t="s">
        <v>331</v>
      </c>
      <c r="C13" s="58" t="s">
        <v>125</v>
      </c>
      <c r="D13" s="59"/>
      <c r="E13" s="59"/>
      <c r="F13" s="297">
        <f>F14+F18+F25+F29</f>
        <v>1489400</v>
      </c>
      <c r="G13" s="297">
        <f>G14+G18+G25+G29</f>
        <v>1489400</v>
      </c>
      <c r="H13" s="71">
        <f>H14+H18+H25+H29</f>
        <v>1494100</v>
      </c>
    </row>
    <row r="14" spans="1:8" ht="31.5">
      <c r="A14" s="33" t="s">
        <v>126</v>
      </c>
      <c r="B14" s="58" t="s">
        <v>331</v>
      </c>
      <c r="C14" s="58" t="s">
        <v>127</v>
      </c>
      <c r="D14" s="59"/>
      <c r="E14" s="59"/>
      <c r="F14" s="297">
        <f>F15</f>
        <v>237500</v>
      </c>
      <c r="G14" s="297">
        <f>G15</f>
        <v>237500</v>
      </c>
      <c r="H14" s="71">
        <f>H15</f>
        <v>237500</v>
      </c>
    </row>
    <row r="15" spans="1:8">
      <c r="A15" s="63" t="s">
        <v>162</v>
      </c>
      <c r="B15" s="58" t="s">
        <v>331</v>
      </c>
      <c r="C15" s="58" t="s">
        <v>127</v>
      </c>
      <c r="D15" s="59">
        <v>7700300000</v>
      </c>
      <c r="E15" s="59"/>
      <c r="F15" s="297">
        <f>F16+F17</f>
        <v>237500</v>
      </c>
      <c r="G15" s="297">
        <f>G16+G17</f>
        <v>237500</v>
      </c>
      <c r="H15" s="70">
        <f>H16+H17</f>
        <v>237500</v>
      </c>
    </row>
    <row r="16" spans="1:8" ht="32.25" customHeight="1">
      <c r="A16" s="36" t="s">
        <v>160</v>
      </c>
      <c r="B16" s="61" t="s">
        <v>331</v>
      </c>
      <c r="C16" s="61" t="s">
        <v>127</v>
      </c>
      <c r="D16" s="62">
        <v>7700380110</v>
      </c>
      <c r="E16" s="62">
        <v>121</v>
      </c>
      <c r="F16" s="294">
        <v>234500</v>
      </c>
      <c r="G16" s="294">
        <v>234500</v>
      </c>
      <c r="H16" s="53">
        <v>234500</v>
      </c>
    </row>
    <row r="17" spans="1:8" ht="31.5">
      <c r="A17" s="36" t="s">
        <v>165</v>
      </c>
      <c r="B17" s="61" t="s">
        <v>331</v>
      </c>
      <c r="C17" s="66" t="s">
        <v>127</v>
      </c>
      <c r="D17" s="67">
        <v>7700380190</v>
      </c>
      <c r="E17" s="67">
        <v>122</v>
      </c>
      <c r="F17" s="296">
        <v>3000</v>
      </c>
      <c r="G17" s="296">
        <v>3000</v>
      </c>
      <c r="H17" s="69">
        <v>3000</v>
      </c>
    </row>
    <row r="18" spans="1:8">
      <c r="A18" s="63" t="s">
        <v>164</v>
      </c>
      <c r="B18" s="58" t="s">
        <v>331</v>
      </c>
      <c r="C18" s="64" t="s">
        <v>129</v>
      </c>
      <c r="D18" s="65">
        <v>7700400000</v>
      </c>
      <c r="E18" s="65"/>
      <c r="F18" s="295">
        <f>F19+F20+F21+F22+F23+F24</f>
        <v>1010600</v>
      </c>
      <c r="G18" s="295">
        <f>G19+G20+G21+G22+G23+G24</f>
        <v>1010600</v>
      </c>
      <c r="H18" s="71">
        <f>H19+H20+H21+H22+H23+H24</f>
        <v>1015300</v>
      </c>
    </row>
    <row r="19" spans="1:8" ht="31.5">
      <c r="A19" s="60" t="s">
        <v>160</v>
      </c>
      <c r="B19" s="61" t="s">
        <v>331</v>
      </c>
      <c r="C19" s="66" t="s">
        <v>129</v>
      </c>
      <c r="D19" s="67">
        <v>7700480110</v>
      </c>
      <c r="E19" s="67">
        <v>121</v>
      </c>
      <c r="F19" s="296">
        <v>885400</v>
      </c>
      <c r="G19" s="296">
        <v>885400</v>
      </c>
      <c r="H19" s="69">
        <v>890100</v>
      </c>
    </row>
    <row r="20" spans="1:8" ht="31.5">
      <c r="A20" s="36" t="s">
        <v>165</v>
      </c>
      <c r="B20" s="61" t="s">
        <v>331</v>
      </c>
      <c r="C20" s="66" t="s">
        <v>129</v>
      </c>
      <c r="D20" s="67">
        <v>7700480190</v>
      </c>
      <c r="E20" s="67">
        <v>122</v>
      </c>
      <c r="F20" s="296">
        <v>3000</v>
      </c>
      <c r="G20" s="296">
        <v>3000</v>
      </c>
      <c r="H20" s="69">
        <v>3000</v>
      </c>
    </row>
    <row r="21" spans="1:8" ht="31.5">
      <c r="A21" s="60" t="s">
        <v>166</v>
      </c>
      <c r="B21" s="61" t="s">
        <v>331</v>
      </c>
      <c r="C21" s="66" t="s">
        <v>129</v>
      </c>
      <c r="D21" s="67">
        <v>770048019</v>
      </c>
      <c r="E21" s="62">
        <v>242</v>
      </c>
      <c r="F21" s="294">
        <v>79000</v>
      </c>
      <c r="G21" s="294">
        <v>79000</v>
      </c>
      <c r="H21" s="53">
        <v>79000</v>
      </c>
    </row>
    <row r="22" spans="1:8" ht="31.5">
      <c r="A22" s="68" t="s">
        <v>161</v>
      </c>
      <c r="B22" s="61" t="s">
        <v>331</v>
      </c>
      <c r="C22" s="66" t="s">
        <v>129</v>
      </c>
      <c r="D22" s="67">
        <v>7700480190</v>
      </c>
      <c r="E22" s="62">
        <v>244</v>
      </c>
      <c r="F22" s="294">
        <v>35200</v>
      </c>
      <c r="G22" s="294">
        <v>35200</v>
      </c>
      <c r="H22" s="53">
        <v>35200</v>
      </c>
    </row>
    <row r="23" spans="1:8">
      <c r="A23" s="60" t="s">
        <v>168</v>
      </c>
      <c r="B23" s="61" t="s">
        <v>331</v>
      </c>
      <c r="C23" s="66" t="s">
        <v>129</v>
      </c>
      <c r="D23" s="67">
        <v>7700489999</v>
      </c>
      <c r="E23" s="67">
        <v>852</v>
      </c>
      <c r="F23" s="296">
        <v>2000</v>
      </c>
      <c r="G23" s="296">
        <v>2000</v>
      </c>
      <c r="H23" s="69">
        <v>2000</v>
      </c>
    </row>
    <row r="24" spans="1:8" s="233" customFormat="1" ht="31.5">
      <c r="A24" s="228" t="s">
        <v>161</v>
      </c>
      <c r="B24" s="229" t="s">
        <v>331</v>
      </c>
      <c r="C24" s="229" t="s">
        <v>137</v>
      </c>
      <c r="D24" s="230">
        <v>7700487010</v>
      </c>
      <c r="E24" s="231">
        <v>244</v>
      </c>
      <c r="F24" s="306">
        <v>6000</v>
      </c>
      <c r="G24" s="306">
        <v>6000</v>
      </c>
      <c r="H24" s="232">
        <v>6000</v>
      </c>
    </row>
    <row r="25" spans="1:8" ht="34.5" customHeight="1">
      <c r="A25" s="33" t="s">
        <v>130</v>
      </c>
      <c r="B25" s="58" t="s">
        <v>331</v>
      </c>
      <c r="C25" s="64" t="s">
        <v>131</v>
      </c>
      <c r="D25" s="65"/>
      <c r="E25" s="65"/>
      <c r="F25" s="295">
        <f>F26</f>
        <v>238300</v>
      </c>
      <c r="G25" s="295">
        <f>G26</f>
        <v>238300</v>
      </c>
      <c r="H25" s="71">
        <f>H26</f>
        <v>238300</v>
      </c>
    </row>
    <row r="26" spans="1:8" ht="31.5">
      <c r="A26" s="60" t="s">
        <v>167</v>
      </c>
      <c r="B26" s="61" t="s">
        <v>331</v>
      </c>
      <c r="C26" s="66" t="s">
        <v>131</v>
      </c>
      <c r="D26" s="67">
        <v>7701300000</v>
      </c>
      <c r="E26" s="67"/>
      <c r="F26" s="296">
        <v>238300</v>
      </c>
      <c r="G26" s="296">
        <v>238300</v>
      </c>
      <c r="H26" s="69">
        <v>238300</v>
      </c>
    </row>
    <row r="27" spans="1:8">
      <c r="A27" s="60" t="s">
        <v>38</v>
      </c>
      <c r="B27" s="61" t="s">
        <v>331</v>
      </c>
      <c r="C27" s="66" t="s">
        <v>131</v>
      </c>
      <c r="D27" s="67">
        <v>7701389999</v>
      </c>
      <c r="E27" s="67">
        <v>540</v>
      </c>
      <c r="F27" s="296">
        <v>238300</v>
      </c>
      <c r="G27" s="296">
        <v>238300</v>
      </c>
      <c r="H27" s="69">
        <v>238300</v>
      </c>
    </row>
    <row r="28" spans="1:8">
      <c r="A28" s="60" t="s">
        <v>316</v>
      </c>
      <c r="B28" s="61" t="s">
        <v>331</v>
      </c>
      <c r="C28" s="66" t="s">
        <v>329</v>
      </c>
      <c r="D28" s="67">
        <v>9020180190</v>
      </c>
      <c r="E28" s="67">
        <v>880</v>
      </c>
      <c r="F28" s="296">
        <v>169200</v>
      </c>
      <c r="G28" s="296">
        <v>0</v>
      </c>
      <c r="H28" s="69">
        <v>0</v>
      </c>
    </row>
    <row r="29" spans="1:8">
      <c r="A29" s="33" t="s">
        <v>132</v>
      </c>
      <c r="B29" s="58" t="s">
        <v>331</v>
      </c>
      <c r="C29" s="64" t="s">
        <v>133</v>
      </c>
      <c r="D29" s="65"/>
      <c r="E29" s="65"/>
      <c r="F29" s="295">
        <f>F30</f>
        <v>3000</v>
      </c>
      <c r="G29" s="295">
        <f>G30</f>
        <v>3000</v>
      </c>
      <c r="H29" s="71">
        <f>H30</f>
        <v>3000</v>
      </c>
    </row>
    <row r="30" spans="1:8">
      <c r="A30" s="60" t="s">
        <v>171</v>
      </c>
      <c r="B30" s="61" t="s">
        <v>331</v>
      </c>
      <c r="C30" s="66" t="s">
        <v>133</v>
      </c>
      <c r="D30" s="67">
        <v>7700100000</v>
      </c>
      <c r="E30" s="67"/>
      <c r="F30" s="296">
        <v>3000</v>
      </c>
      <c r="G30" s="296">
        <v>3000</v>
      </c>
      <c r="H30" s="69">
        <v>3000</v>
      </c>
    </row>
    <row r="31" spans="1:8">
      <c r="A31" s="60" t="s">
        <v>172</v>
      </c>
      <c r="B31" s="61" t="s">
        <v>331</v>
      </c>
      <c r="C31" s="66" t="s">
        <v>133</v>
      </c>
      <c r="D31" s="67">
        <v>7700189120</v>
      </c>
      <c r="E31" s="67">
        <v>870</v>
      </c>
      <c r="F31" s="296">
        <v>3000</v>
      </c>
      <c r="G31" s="296">
        <v>3000</v>
      </c>
      <c r="H31" s="69">
        <v>3000</v>
      </c>
    </row>
    <row r="32" spans="1:8" ht="48">
      <c r="A32" s="211" t="s">
        <v>343</v>
      </c>
      <c r="B32" s="58" t="s">
        <v>331</v>
      </c>
      <c r="C32" s="64" t="s">
        <v>340</v>
      </c>
      <c r="D32" s="65"/>
      <c r="E32" s="65"/>
      <c r="F32" s="295">
        <f>F33</f>
        <v>700</v>
      </c>
      <c r="G32" s="295">
        <f>G33</f>
        <v>600</v>
      </c>
      <c r="H32" s="71">
        <f>H33</f>
        <v>600</v>
      </c>
    </row>
    <row r="33" spans="1:8" ht="31.5">
      <c r="A33" s="228" t="s">
        <v>161</v>
      </c>
      <c r="B33" s="61" t="s">
        <v>331</v>
      </c>
      <c r="C33" s="66" t="s">
        <v>340</v>
      </c>
      <c r="D33" s="67" t="s">
        <v>375</v>
      </c>
      <c r="E33" s="67"/>
      <c r="F33" s="296">
        <v>700</v>
      </c>
      <c r="G33" s="296">
        <v>600</v>
      </c>
      <c r="H33" s="69">
        <v>600</v>
      </c>
    </row>
    <row r="34" spans="1:8">
      <c r="A34" s="60" t="s">
        <v>344</v>
      </c>
      <c r="B34" s="61" t="s">
        <v>331</v>
      </c>
      <c r="C34" s="66" t="s">
        <v>340</v>
      </c>
      <c r="D34" s="67" t="s">
        <v>402</v>
      </c>
      <c r="E34" s="67">
        <v>244</v>
      </c>
      <c r="F34" s="296">
        <v>700</v>
      </c>
      <c r="G34" s="296">
        <v>600</v>
      </c>
      <c r="H34" s="69">
        <v>600</v>
      </c>
    </row>
    <row r="35" spans="1:8">
      <c r="A35" s="33" t="s">
        <v>203</v>
      </c>
      <c r="B35" s="45" t="s">
        <v>331</v>
      </c>
      <c r="C35" s="64" t="s">
        <v>204</v>
      </c>
      <c r="D35" s="65"/>
      <c r="E35" s="65"/>
      <c r="F35" s="295">
        <f>F36</f>
        <v>35100</v>
      </c>
      <c r="G35" s="295">
        <f>G36</f>
        <v>35100</v>
      </c>
      <c r="H35" s="71">
        <f>H36</f>
        <v>35100</v>
      </c>
    </row>
    <row r="36" spans="1:8">
      <c r="A36" s="60" t="s">
        <v>202</v>
      </c>
      <c r="B36" s="66" t="s">
        <v>331</v>
      </c>
      <c r="C36" s="66" t="s">
        <v>201</v>
      </c>
      <c r="D36" s="67"/>
      <c r="E36" s="67"/>
      <c r="F36" s="296">
        <v>35100</v>
      </c>
      <c r="G36" s="296">
        <v>35100</v>
      </c>
      <c r="H36" s="69">
        <v>35100</v>
      </c>
    </row>
    <row r="37" spans="1:8" ht="47.25">
      <c r="A37" s="47" t="s">
        <v>200</v>
      </c>
      <c r="B37" s="66" t="s">
        <v>331</v>
      </c>
      <c r="C37" s="66" t="s">
        <v>201</v>
      </c>
      <c r="D37" s="67">
        <v>7030251180</v>
      </c>
      <c r="E37" s="67"/>
      <c r="F37" s="296">
        <v>35100</v>
      </c>
      <c r="G37" s="296">
        <v>35100</v>
      </c>
      <c r="H37" s="69">
        <v>35100</v>
      </c>
    </row>
    <row r="38" spans="1:8" ht="37.5" customHeight="1">
      <c r="A38" s="60" t="s">
        <v>160</v>
      </c>
      <c r="B38" s="66" t="s">
        <v>331</v>
      </c>
      <c r="C38" s="66" t="s">
        <v>201</v>
      </c>
      <c r="D38" s="67">
        <v>7030251180</v>
      </c>
      <c r="E38" s="67">
        <v>121</v>
      </c>
      <c r="F38" s="296">
        <v>33100</v>
      </c>
      <c r="G38" s="296">
        <v>33100</v>
      </c>
      <c r="H38" s="69">
        <v>33100</v>
      </c>
    </row>
    <row r="39" spans="1:8" ht="31.5">
      <c r="A39" s="68" t="s">
        <v>161</v>
      </c>
      <c r="B39" s="66" t="s">
        <v>331</v>
      </c>
      <c r="C39" s="66" t="s">
        <v>201</v>
      </c>
      <c r="D39" s="67">
        <v>7030251180</v>
      </c>
      <c r="E39" s="67">
        <v>244</v>
      </c>
      <c r="F39" s="296">
        <v>2000</v>
      </c>
      <c r="G39" s="296">
        <v>2000</v>
      </c>
      <c r="H39" s="69">
        <v>2000</v>
      </c>
    </row>
    <row r="40" spans="1:8" ht="31.5">
      <c r="A40" s="33" t="s">
        <v>134</v>
      </c>
      <c r="B40" s="64" t="s">
        <v>331</v>
      </c>
      <c r="C40" s="64" t="s">
        <v>135</v>
      </c>
      <c r="D40" s="65"/>
      <c r="E40" s="65"/>
      <c r="F40" s="295">
        <f>F41+F44</f>
        <v>30000</v>
      </c>
      <c r="G40" s="295">
        <f>G41+G44</f>
        <v>30000</v>
      </c>
      <c r="H40" s="71">
        <f>H41+H44</f>
        <v>30000</v>
      </c>
    </row>
    <row r="41" spans="1:8" ht="45" customHeight="1">
      <c r="A41" s="33" t="s">
        <v>393</v>
      </c>
      <c r="B41" s="64" t="s">
        <v>331</v>
      </c>
      <c r="C41" s="64" t="s">
        <v>137</v>
      </c>
      <c r="D41" s="65">
        <v>4100000000</v>
      </c>
      <c r="E41" s="65"/>
      <c r="F41" s="295">
        <v>4000</v>
      </c>
      <c r="G41" s="295">
        <v>4000</v>
      </c>
      <c r="H41" s="71">
        <v>4000</v>
      </c>
    </row>
    <row r="42" spans="1:8" ht="45" customHeight="1">
      <c r="A42" s="33" t="s">
        <v>394</v>
      </c>
      <c r="B42" s="64" t="s">
        <v>331</v>
      </c>
      <c r="C42" s="64" t="s">
        <v>137</v>
      </c>
      <c r="D42" s="65">
        <v>4100100000</v>
      </c>
      <c r="E42" s="65">
        <v>244</v>
      </c>
      <c r="F42" s="295">
        <v>4000</v>
      </c>
      <c r="G42" s="295">
        <v>4000</v>
      </c>
      <c r="H42" s="71">
        <v>4000</v>
      </c>
    </row>
    <row r="43" spans="1:8" ht="45" customHeight="1">
      <c r="A43" s="33" t="s">
        <v>395</v>
      </c>
      <c r="B43" s="64" t="s">
        <v>331</v>
      </c>
      <c r="C43" s="64" t="s">
        <v>137</v>
      </c>
      <c r="D43" s="65">
        <v>4100189999</v>
      </c>
      <c r="E43" s="65">
        <v>244</v>
      </c>
      <c r="F43" s="295">
        <v>4000</v>
      </c>
      <c r="G43" s="295">
        <v>4000</v>
      </c>
      <c r="H43" s="71">
        <v>4000</v>
      </c>
    </row>
    <row r="44" spans="1:8" s="233" customFormat="1" ht="31.5">
      <c r="A44" s="234" t="s">
        <v>173</v>
      </c>
      <c r="B44" s="235" t="s">
        <v>331</v>
      </c>
      <c r="C44" s="235" t="s">
        <v>139</v>
      </c>
      <c r="D44" s="236"/>
      <c r="E44" s="236"/>
      <c r="F44" s="307">
        <f>F45</f>
        <v>26000</v>
      </c>
      <c r="G44" s="307">
        <f>G45</f>
        <v>26000</v>
      </c>
      <c r="H44" s="237">
        <f>H45</f>
        <v>26000</v>
      </c>
    </row>
    <row r="45" spans="1:8" ht="31.5">
      <c r="A45" s="68" t="s">
        <v>161</v>
      </c>
      <c r="B45" s="66" t="s">
        <v>331</v>
      </c>
      <c r="C45" s="66" t="s">
        <v>139</v>
      </c>
      <c r="D45" s="67">
        <v>7703280190</v>
      </c>
      <c r="E45" s="67">
        <v>244</v>
      </c>
      <c r="F45" s="296">
        <v>26000</v>
      </c>
      <c r="G45" s="296">
        <v>26000</v>
      </c>
      <c r="H45" s="69">
        <v>26000</v>
      </c>
    </row>
    <row r="46" spans="1:8">
      <c r="A46" s="33" t="s">
        <v>140</v>
      </c>
      <c r="B46" s="64" t="s">
        <v>331</v>
      </c>
      <c r="C46" s="64" t="s">
        <v>141</v>
      </c>
      <c r="D46" s="65"/>
      <c r="E46" s="65"/>
      <c r="F46" s="295">
        <f>F47</f>
        <v>216700</v>
      </c>
      <c r="G46" s="295">
        <f>G47</f>
        <v>213300</v>
      </c>
      <c r="H46" s="71">
        <f>H47</f>
        <v>240100</v>
      </c>
    </row>
    <row r="47" spans="1:8">
      <c r="A47" s="60" t="s">
        <v>142</v>
      </c>
      <c r="B47" s="66" t="s">
        <v>331</v>
      </c>
      <c r="C47" s="66" t="s">
        <v>143</v>
      </c>
      <c r="D47" s="67">
        <v>4200000000</v>
      </c>
      <c r="E47" s="67"/>
      <c r="F47" s="296">
        <v>216700</v>
      </c>
      <c r="G47" s="296">
        <v>213300</v>
      </c>
      <c r="H47" s="69">
        <v>240100</v>
      </c>
    </row>
    <row r="48" spans="1:8" ht="31.5">
      <c r="A48" s="72" t="s">
        <v>179</v>
      </c>
      <c r="B48" s="66" t="s">
        <v>331</v>
      </c>
      <c r="C48" s="66" t="s">
        <v>143</v>
      </c>
      <c r="D48" s="67">
        <v>4200100000</v>
      </c>
      <c r="E48" s="67"/>
      <c r="F48" s="296">
        <v>216700</v>
      </c>
      <c r="G48" s="296">
        <v>213300</v>
      </c>
      <c r="H48" s="69">
        <v>240100</v>
      </c>
    </row>
    <row r="49" spans="1:8" ht="36" customHeight="1">
      <c r="A49" s="160" t="s">
        <v>405</v>
      </c>
      <c r="B49" s="64" t="s">
        <v>331</v>
      </c>
      <c r="C49" s="64" t="s">
        <v>143</v>
      </c>
      <c r="D49" s="65">
        <v>4200189999</v>
      </c>
      <c r="E49" s="65">
        <v>244</v>
      </c>
      <c r="F49" s="295">
        <v>216700</v>
      </c>
      <c r="G49" s="295">
        <v>213300</v>
      </c>
      <c r="H49" s="71">
        <v>240100</v>
      </c>
    </row>
    <row r="50" spans="1:8">
      <c r="A50" s="33" t="s">
        <v>144</v>
      </c>
      <c r="B50" s="64" t="s">
        <v>331</v>
      </c>
      <c r="C50" s="64" t="s">
        <v>145</v>
      </c>
      <c r="D50" s="65"/>
      <c r="E50" s="65"/>
      <c r="F50" s="295">
        <f>F51</f>
        <v>68400</v>
      </c>
      <c r="G50" s="295">
        <f>G51</f>
        <v>68400</v>
      </c>
      <c r="H50" s="71">
        <f>H51</f>
        <v>68400</v>
      </c>
    </row>
    <row r="51" spans="1:8">
      <c r="A51" s="63" t="s">
        <v>153</v>
      </c>
      <c r="B51" s="64" t="s">
        <v>331</v>
      </c>
      <c r="C51" s="64" t="s">
        <v>154</v>
      </c>
      <c r="D51" s="65">
        <v>7700100000</v>
      </c>
      <c r="E51" s="65"/>
      <c r="F51" s="295">
        <v>68400</v>
      </c>
      <c r="G51" s="295">
        <v>68400</v>
      </c>
      <c r="H51" s="71">
        <v>68400</v>
      </c>
    </row>
    <row r="52" spans="1:8" ht="31.5">
      <c r="A52" s="74" t="s">
        <v>174</v>
      </c>
      <c r="B52" s="66" t="s">
        <v>331</v>
      </c>
      <c r="C52" s="66" t="s">
        <v>154</v>
      </c>
      <c r="D52" s="75">
        <v>7701500000</v>
      </c>
      <c r="E52" s="67"/>
      <c r="F52" s="296">
        <v>10000</v>
      </c>
      <c r="G52" s="296">
        <v>10000</v>
      </c>
      <c r="H52" s="69">
        <v>10000</v>
      </c>
    </row>
    <row r="53" spans="1:8" ht="31.5">
      <c r="A53" s="68" t="s">
        <v>161</v>
      </c>
      <c r="B53" s="66" t="s">
        <v>331</v>
      </c>
      <c r="C53" s="66" t="s">
        <v>154</v>
      </c>
      <c r="D53" s="67">
        <v>7701589999</v>
      </c>
      <c r="E53" s="67">
        <v>244</v>
      </c>
      <c r="F53" s="296">
        <v>10000</v>
      </c>
      <c r="G53" s="296">
        <v>10000</v>
      </c>
      <c r="H53" s="69">
        <v>10000</v>
      </c>
    </row>
    <row r="54" spans="1:8" ht="31.5">
      <c r="A54" s="74" t="s">
        <v>179</v>
      </c>
      <c r="B54" s="66" t="s">
        <v>331</v>
      </c>
      <c r="C54" s="66" t="s">
        <v>154</v>
      </c>
      <c r="D54" s="75">
        <v>7702500000</v>
      </c>
      <c r="E54" s="67"/>
      <c r="F54" s="296">
        <v>10000</v>
      </c>
      <c r="G54" s="296">
        <v>10000</v>
      </c>
      <c r="H54" s="69">
        <v>10000</v>
      </c>
    </row>
    <row r="55" spans="1:8" ht="31.5">
      <c r="A55" s="68" t="s">
        <v>161</v>
      </c>
      <c r="B55" s="66" t="s">
        <v>331</v>
      </c>
      <c r="C55" s="66" t="s">
        <v>154</v>
      </c>
      <c r="D55" s="67">
        <v>7702589999</v>
      </c>
      <c r="E55" s="67">
        <v>244</v>
      </c>
      <c r="F55" s="296">
        <v>10000</v>
      </c>
      <c r="G55" s="296">
        <v>10000</v>
      </c>
      <c r="H55" s="69">
        <v>10000</v>
      </c>
    </row>
    <row r="56" spans="1:8" ht="31.5">
      <c r="A56" s="74" t="s">
        <v>291</v>
      </c>
      <c r="B56" s="66" t="s">
        <v>331</v>
      </c>
      <c r="C56" s="66" t="s">
        <v>154</v>
      </c>
      <c r="D56" s="75">
        <v>7703500000</v>
      </c>
      <c r="E56" s="67"/>
      <c r="F56" s="296">
        <v>1000</v>
      </c>
      <c r="G56" s="296">
        <v>1000</v>
      </c>
      <c r="H56" s="69">
        <v>1000</v>
      </c>
    </row>
    <row r="57" spans="1:8" ht="31.5">
      <c r="A57" s="68" t="s">
        <v>161</v>
      </c>
      <c r="B57" s="66" t="s">
        <v>331</v>
      </c>
      <c r="C57" s="66" t="s">
        <v>154</v>
      </c>
      <c r="D57" s="67">
        <v>7703589999</v>
      </c>
      <c r="E57" s="67">
        <v>244</v>
      </c>
      <c r="F57" s="296">
        <v>1000</v>
      </c>
      <c r="G57" s="296">
        <v>1000</v>
      </c>
      <c r="H57" s="69">
        <v>1000</v>
      </c>
    </row>
    <row r="58" spans="1:8">
      <c r="A58" s="74" t="s">
        <v>175</v>
      </c>
      <c r="B58" s="66" t="s">
        <v>331</v>
      </c>
      <c r="C58" s="66" t="s">
        <v>154</v>
      </c>
      <c r="D58" s="67">
        <v>7704500000</v>
      </c>
      <c r="E58" s="67"/>
      <c r="F58" s="296">
        <v>1000</v>
      </c>
      <c r="G58" s="296">
        <v>1000</v>
      </c>
      <c r="H58" s="69">
        <v>1000</v>
      </c>
    </row>
    <row r="59" spans="1:8" ht="31.5">
      <c r="A59" s="68" t="s">
        <v>161</v>
      </c>
      <c r="B59" s="66" t="s">
        <v>331</v>
      </c>
      <c r="C59" s="66" t="s">
        <v>154</v>
      </c>
      <c r="D59" s="67">
        <v>7704589999</v>
      </c>
      <c r="E59" s="67">
        <v>244</v>
      </c>
      <c r="F59" s="296">
        <v>1000</v>
      </c>
      <c r="G59" s="296">
        <v>1000</v>
      </c>
      <c r="H59" s="69">
        <v>1000</v>
      </c>
    </row>
    <row r="60" spans="1:8" ht="31.5">
      <c r="A60" s="74" t="s">
        <v>176</v>
      </c>
      <c r="B60" s="66" t="s">
        <v>331</v>
      </c>
      <c r="C60" s="66" t="s">
        <v>154</v>
      </c>
      <c r="D60" s="67">
        <v>7705500000</v>
      </c>
      <c r="E60" s="67"/>
      <c r="F60" s="296">
        <v>46400</v>
      </c>
      <c r="G60" s="296">
        <v>46400</v>
      </c>
      <c r="H60" s="69">
        <v>46400</v>
      </c>
    </row>
    <row r="61" spans="1:8" ht="31.5">
      <c r="A61" s="68" t="s">
        <v>161</v>
      </c>
      <c r="B61" s="66" t="s">
        <v>331</v>
      </c>
      <c r="C61" s="66" t="s">
        <v>154</v>
      </c>
      <c r="D61" s="67">
        <v>7705589999</v>
      </c>
      <c r="E61" s="67">
        <v>244</v>
      </c>
      <c r="F61" s="296">
        <v>46400</v>
      </c>
      <c r="G61" s="296">
        <v>46400</v>
      </c>
      <c r="H61" s="69">
        <v>46400</v>
      </c>
    </row>
    <row r="62" spans="1:8">
      <c r="A62" s="33" t="s">
        <v>148</v>
      </c>
      <c r="B62" s="64" t="s">
        <v>331</v>
      </c>
      <c r="C62" s="64" t="s">
        <v>149</v>
      </c>
      <c r="D62" s="65"/>
      <c r="E62" s="65"/>
      <c r="F62" s="295">
        <f>F63+F68</f>
        <v>266000</v>
      </c>
      <c r="G62" s="295">
        <f>G63+G68</f>
        <v>244600</v>
      </c>
      <c r="H62" s="71">
        <f>H63+H68</f>
        <v>266000</v>
      </c>
    </row>
    <row r="63" spans="1:8">
      <c r="A63" s="60" t="s">
        <v>211</v>
      </c>
      <c r="B63" s="66" t="s">
        <v>331</v>
      </c>
      <c r="C63" s="66" t="s">
        <v>151</v>
      </c>
      <c r="D63" s="67"/>
      <c r="E63" s="67"/>
      <c r="F63" s="296">
        <v>185800</v>
      </c>
      <c r="G63" s="296">
        <v>164400</v>
      </c>
      <c r="H63" s="69">
        <v>185800</v>
      </c>
    </row>
    <row r="64" spans="1:8" ht="31.5">
      <c r="A64" s="63" t="s">
        <v>268</v>
      </c>
      <c r="B64" s="66" t="s">
        <v>331</v>
      </c>
      <c r="C64" s="66" t="s">
        <v>151</v>
      </c>
      <c r="D64" s="109">
        <v>7700700000</v>
      </c>
      <c r="E64" s="67"/>
      <c r="F64" s="296">
        <v>185800</v>
      </c>
      <c r="G64" s="296">
        <v>164400</v>
      </c>
      <c r="H64" s="69">
        <v>164400</v>
      </c>
    </row>
    <row r="65" spans="1:8" ht="31.5">
      <c r="A65" s="74" t="s">
        <v>169</v>
      </c>
      <c r="B65" s="66" t="s">
        <v>331</v>
      </c>
      <c r="C65" s="66" t="s">
        <v>151</v>
      </c>
      <c r="D65" s="109">
        <v>7700782110</v>
      </c>
      <c r="E65" s="67">
        <v>111</v>
      </c>
      <c r="F65" s="296">
        <v>175800</v>
      </c>
      <c r="G65" s="296">
        <v>154400</v>
      </c>
      <c r="H65" s="69">
        <v>175800</v>
      </c>
    </row>
    <row r="66" spans="1:8" ht="31.5">
      <c r="A66" s="60" t="s">
        <v>166</v>
      </c>
      <c r="B66" s="66" t="s">
        <v>331</v>
      </c>
      <c r="C66" s="66" t="s">
        <v>151</v>
      </c>
      <c r="D66" s="109">
        <v>7700782190</v>
      </c>
      <c r="E66" s="67">
        <v>122</v>
      </c>
      <c r="F66" s="296">
        <v>1000</v>
      </c>
      <c r="G66" s="296">
        <v>1000</v>
      </c>
      <c r="H66" s="69">
        <v>1000</v>
      </c>
    </row>
    <row r="67" spans="1:8" ht="31.5">
      <c r="A67" s="68" t="s">
        <v>161</v>
      </c>
      <c r="B67" s="66" t="s">
        <v>331</v>
      </c>
      <c r="C67" s="66" t="s">
        <v>151</v>
      </c>
      <c r="D67" s="109">
        <v>7700782190</v>
      </c>
      <c r="E67" s="67">
        <v>244</v>
      </c>
      <c r="F67" s="296">
        <v>9000</v>
      </c>
      <c r="G67" s="296">
        <v>9000</v>
      </c>
      <c r="H67" s="69">
        <v>9000</v>
      </c>
    </row>
    <row r="68" spans="1:8" ht="31.5">
      <c r="A68" s="110" t="s">
        <v>266</v>
      </c>
      <c r="B68" s="66" t="s">
        <v>331</v>
      </c>
      <c r="C68" s="66" t="s">
        <v>151</v>
      </c>
      <c r="D68" s="109">
        <v>7700800000</v>
      </c>
      <c r="E68" s="67"/>
      <c r="F68" s="296">
        <f>F69+F70</f>
        <v>80200</v>
      </c>
      <c r="G68" s="295">
        <f>G69+G70</f>
        <v>80200</v>
      </c>
      <c r="H68" s="71">
        <f>H69+H70</f>
        <v>80200</v>
      </c>
    </row>
    <row r="69" spans="1:8" ht="31.5">
      <c r="A69" s="74" t="s">
        <v>169</v>
      </c>
      <c r="B69" s="66" t="s">
        <v>331</v>
      </c>
      <c r="C69" s="66" t="s">
        <v>151</v>
      </c>
      <c r="D69" s="109">
        <v>7700882110</v>
      </c>
      <c r="E69" s="67">
        <v>111</v>
      </c>
      <c r="F69" s="296">
        <v>78200</v>
      </c>
      <c r="G69" s="296">
        <v>78200</v>
      </c>
      <c r="H69" s="69">
        <v>78200</v>
      </c>
    </row>
    <row r="70" spans="1:8" ht="31.5">
      <c r="A70" s="68" t="s">
        <v>161</v>
      </c>
      <c r="B70" s="66" t="s">
        <v>331</v>
      </c>
      <c r="C70" s="66" t="s">
        <v>151</v>
      </c>
      <c r="D70" s="109">
        <v>7700882190</v>
      </c>
      <c r="E70" s="67">
        <v>244</v>
      </c>
      <c r="F70" s="296">
        <v>2000</v>
      </c>
      <c r="G70" s="296">
        <v>2000</v>
      </c>
      <c r="H70" s="69">
        <v>2000</v>
      </c>
    </row>
    <row r="71" spans="1:8" s="167" customFormat="1">
      <c r="A71" s="163" t="s">
        <v>295</v>
      </c>
      <c r="B71" s="164">
        <v>996</v>
      </c>
      <c r="C71" s="164"/>
      <c r="D71" s="165"/>
      <c r="E71" s="67"/>
      <c r="F71" s="296">
        <f>F72</f>
        <v>120000</v>
      </c>
      <c r="G71" s="295">
        <f>G72</f>
        <v>45000</v>
      </c>
      <c r="H71" s="166">
        <f>H72</f>
        <v>45000</v>
      </c>
    </row>
    <row r="72" spans="1:8" s="154" customFormat="1" ht="34.5" customHeight="1">
      <c r="A72" s="168" t="s">
        <v>294</v>
      </c>
      <c r="B72" s="169">
        <v>996</v>
      </c>
      <c r="C72" s="169">
        <v>1001</v>
      </c>
      <c r="D72" s="170" t="s">
        <v>404</v>
      </c>
      <c r="E72" s="67">
        <v>321</v>
      </c>
      <c r="F72" s="296">
        <v>120000</v>
      </c>
      <c r="G72" s="296">
        <v>45000</v>
      </c>
      <c r="H72" s="171">
        <v>45000</v>
      </c>
    </row>
    <row r="73" spans="1:8" s="154" customFormat="1">
      <c r="A73" s="168" t="s">
        <v>290</v>
      </c>
      <c r="B73" s="169">
        <v>996</v>
      </c>
      <c r="C73" s="169">
        <v>1001</v>
      </c>
      <c r="D73" s="170" t="s">
        <v>403</v>
      </c>
      <c r="E73" s="67">
        <v>321</v>
      </c>
      <c r="F73" s="296">
        <v>120000</v>
      </c>
      <c r="G73" s="296">
        <v>45000</v>
      </c>
      <c r="H73" s="171">
        <v>45000</v>
      </c>
    </row>
    <row r="74" spans="1:8">
      <c r="A74" s="33" t="s">
        <v>152</v>
      </c>
      <c r="B74" s="45"/>
      <c r="C74" s="45"/>
      <c r="D74" s="34"/>
      <c r="E74" s="34"/>
      <c r="F74" s="308">
        <f>F13+F35+F40+F46+F50+F62+F71+F32+F28</f>
        <v>2395500</v>
      </c>
      <c r="G74" s="308">
        <f>G13+G35+G40+G46+G50+G62+G71+G32+G28</f>
        <v>2126400</v>
      </c>
      <c r="H74" s="71">
        <f>H13+H35+H40+H46+H50+H62+H71+H32+H28</f>
        <v>2179300</v>
      </c>
    </row>
    <row r="76" spans="1:8" ht="18.75">
      <c r="A76" s="1" t="s">
        <v>277</v>
      </c>
      <c r="H76" s="4" t="s">
        <v>278</v>
      </c>
    </row>
  </sheetData>
  <mergeCells count="8">
    <mergeCell ref="A6:H6"/>
    <mergeCell ref="A7:H7"/>
    <mergeCell ref="A8:H8"/>
    <mergeCell ref="A10:A11"/>
    <mergeCell ref="B10:B11"/>
    <mergeCell ref="C10:C11"/>
    <mergeCell ref="D10:D11"/>
    <mergeCell ref="E10:E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customWidth="1"/>
    <col min="7" max="7" width="19.7109375" style="39" bestFit="1" customWidth="1"/>
    <col min="8" max="8" width="0.5703125" customWidth="1"/>
  </cols>
  <sheetData>
    <row r="1" spans="1:7">
      <c r="D1" s="42" t="s">
        <v>212</v>
      </c>
    </row>
    <row r="2" spans="1:7">
      <c r="D2" s="42" t="s">
        <v>159</v>
      </c>
    </row>
    <row r="3" spans="1:7">
      <c r="D3" s="28" t="s">
        <v>280</v>
      </c>
    </row>
    <row r="4" spans="1:7">
      <c r="D4" s="42" t="s">
        <v>335</v>
      </c>
    </row>
    <row r="5" spans="1:7">
      <c r="D5" s="42"/>
      <c r="E5" s="42"/>
    </row>
    <row r="6" spans="1:7">
      <c r="A6" s="359" t="s">
        <v>210</v>
      </c>
      <c r="B6" s="359"/>
      <c r="C6" s="360"/>
      <c r="D6" s="360"/>
      <c r="E6" s="360"/>
      <c r="F6" s="360"/>
      <c r="G6" s="27"/>
    </row>
    <row r="7" spans="1:7">
      <c r="A7" s="359" t="s">
        <v>296</v>
      </c>
      <c r="B7" s="359"/>
      <c r="C7" s="359"/>
      <c r="D7" s="359"/>
      <c r="E7" s="359"/>
      <c r="F7" s="359"/>
      <c r="G7" s="30"/>
    </row>
    <row r="8" spans="1:7">
      <c r="A8" s="359" t="s">
        <v>371</v>
      </c>
      <c r="B8" s="359"/>
      <c r="C8" s="359"/>
      <c r="D8" s="359"/>
      <c r="E8" s="359"/>
      <c r="F8" s="359"/>
      <c r="G8" s="30"/>
    </row>
    <row r="9" spans="1:7">
      <c r="A9" s="76" t="s">
        <v>121</v>
      </c>
      <c r="B9" s="76" t="s">
        <v>121</v>
      </c>
      <c r="C9" s="76" t="s">
        <v>121</v>
      </c>
      <c r="D9" s="77" t="s">
        <v>121</v>
      </c>
      <c r="E9" s="77" t="s">
        <v>121</v>
      </c>
      <c r="F9" s="76"/>
      <c r="G9" s="76" t="s">
        <v>199</v>
      </c>
    </row>
    <row r="10" spans="1:7">
      <c r="A10" s="368" t="s">
        <v>122</v>
      </c>
      <c r="B10" s="370" t="s">
        <v>209</v>
      </c>
      <c r="C10" s="370" t="s">
        <v>123</v>
      </c>
      <c r="D10" s="372" t="s">
        <v>157</v>
      </c>
      <c r="E10" s="372" t="s">
        <v>158</v>
      </c>
      <c r="F10" s="361" t="s">
        <v>18</v>
      </c>
      <c r="G10" s="362"/>
    </row>
    <row r="11" spans="1:7">
      <c r="A11" s="369"/>
      <c r="B11" s="371"/>
      <c r="C11" s="371"/>
      <c r="D11" s="373"/>
      <c r="E11" s="373"/>
      <c r="F11" s="40">
        <v>2017</v>
      </c>
      <c r="G11" s="40">
        <v>2018</v>
      </c>
    </row>
    <row r="12" spans="1:7" ht="31.5">
      <c r="A12" s="57" t="s">
        <v>285</v>
      </c>
      <c r="B12" s="58" t="s">
        <v>331</v>
      </c>
      <c r="C12" s="58"/>
      <c r="D12" s="59"/>
      <c r="E12" s="59"/>
      <c r="F12" s="52"/>
      <c r="G12" s="52"/>
    </row>
    <row r="13" spans="1:7">
      <c r="A13" s="33" t="s">
        <v>124</v>
      </c>
      <c r="B13" s="58" t="s">
        <v>331</v>
      </c>
      <c r="C13" s="58" t="s">
        <v>125</v>
      </c>
      <c r="D13" s="59"/>
      <c r="E13" s="59"/>
      <c r="F13" s="71">
        <f>F14+F18+F25+F31</f>
        <v>1873100</v>
      </c>
      <c r="G13" s="71">
        <f>G14+G18+G25+G31</f>
        <v>1921000</v>
      </c>
    </row>
    <row r="14" spans="1:7" ht="31.5">
      <c r="A14" s="33" t="s">
        <v>126</v>
      </c>
      <c r="B14" s="58" t="s">
        <v>331</v>
      </c>
      <c r="C14" s="58" t="s">
        <v>127</v>
      </c>
      <c r="D14" s="59"/>
      <c r="E14" s="59"/>
      <c r="F14" s="71">
        <f>F15</f>
        <v>262000</v>
      </c>
      <c r="G14" s="71">
        <f>G15</f>
        <v>263000</v>
      </c>
    </row>
    <row r="15" spans="1:7">
      <c r="A15" s="63" t="s">
        <v>162</v>
      </c>
      <c r="B15" s="58" t="s">
        <v>331</v>
      </c>
      <c r="C15" s="58" t="s">
        <v>127</v>
      </c>
      <c r="D15" s="59">
        <v>7700300000</v>
      </c>
      <c r="E15" s="59"/>
      <c r="F15" s="70">
        <f>F16+F17</f>
        <v>262000</v>
      </c>
      <c r="G15" s="70">
        <f>G16+G17</f>
        <v>263000</v>
      </c>
    </row>
    <row r="16" spans="1:7" ht="32.25" customHeight="1">
      <c r="A16" s="36" t="s">
        <v>160</v>
      </c>
      <c r="B16" s="61" t="s">
        <v>331</v>
      </c>
      <c r="C16" s="61" t="s">
        <v>127</v>
      </c>
      <c r="D16" s="62">
        <v>7700380110</v>
      </c>
      <c r="E16" s="62">
        <v>121</v>
      </c>
      <c r="F16" s="53">
        <v>260000</v>
      </c>
      <c r="G16" s="53">
        <v>260000</v>
      </c>
    </row>
    <row r="17" spans="1:7" ht="31.5">
      <c r="A17" s="36" t="s">
        <v>165</v>
      </c>
      <c r="B17" s="61" t="s">
        <v>331</v>
      </c>
      <c r="C17" s="66" t="s">
        <v>127</v>
      </c>
      <c r="D17" s="67">
        <v>7700380190</v>
      </c>
      <c r="E17" s="67">
        <v>122</v>
      </c>
      <c r="F17" s="69">
        <v>2000</v>
      </c>
      <c r="G17" s="69">
        <v>3000</v>
      </c>
    </row>
    <row r="18" spans="1:7">
      <c r="A18" s="63" t="s">
        <v>164</v>
      </c>
      <c r="B18" s="58" t="s">
        <v>331</v>
      </c>
      <c r="C18" s="64" t="s">
        <v>129</v>
      </c>
      <c r="D18" s="65">
        <v>7700400000</v>
      </c>
      <c r="E18" s="65"/>
      <c r="F18" s="71">
        <f>SUM(F19:F24)</f>
        <v>1599100</v>
      </c>
      <c r="G18" s="71">
        <f>SUM(G19:G24)</f>
        <v>1646000</v>
      </c>
    </row>
    <row r="19" spans="1:7" ht="31.5">
      <c r="A19" s="60" t="s">
        <v>160</v>
      </c>
      <c r="B19" s="61" t="s">
        <v>331</v>
      </c>
      <c r="C19" s="66" t="s">
        <v>129</v>
      </c>
      <c r="D19" s="67">
        <v>7700480110</v>
      </c>
      <c r="E19" s="67">
        <v>121</v>
      </c>
      <c r="F19" s="69">
        <v>1380000</v>
      </c>
      <c r="G19" s="69">
        <v>1380000</v>
      </c>
    </row>
    <row r="20" spans="1:7" ht="31.5">
      <c r="A20" s="36" t="s">
        <v>165</v>
      </c>
      <c r="B20" s="61" t="s">
        <v>331</v>
      </c>
      <c r="C20" s="66" t="s">
        <v>129</v>
      </c>
      <c r="D20" s="67">
        <v>7700480190</v>
      </c>
      <c r="E20" s="67">
        <v>122</v>
      </c>
      <c r="F20" s="69">
        <v>2000</v>
      </c>
      <c r="G20" s="69">
        <v>3000</v>
      </c>
    </row>
    <row r="21" spans="1:7" ht="31.5">
      <c r="A21" s="60" t="s">
        <v>166</v>
      </c>
      <c r="B21" s="61" t="s">
        <v>331</v>
      </c>
      <c r="C21" s="66" t="s">
        <v>129</v>
      </c>
      <c r="D21" s="67">
        <v>7700480190</v>
      </c>
      <c r="E21" s="62">
        <v>242</v>
      </c>
      <c r="F21" s="53">
        <v>67800</v>
      </c>
      <c r="G21" s="53">
        <v>111700</v>
      </c>
    </row>
    <row r="22" spans="1:7" ht="31.5">
      <c r="A22" s="68" t="s">
        <v>161</v>
      </c>
      <c r="B22" s="61" t="s">
        <v>331</v>
      </c>
      <c r="C22" s="66" t="s">
        <v>129</v>
      </c>
      <c r="D22" s="67">
        <v>7700480190</v>
      </c>
      <c r="E22" s="62">
        <v>244</v>
      </c>
      <c r="F22" s="53">
        <v>137300</v>
      </c>
      <c r="G22" s="53">
        <v>139300</v>
      </c>
    </row>
    <row r="23" spans="1:7">
      <c r="A23" s="60" t="s">
        <v>168</v>
      </c>
      <c r="B23" s="61" t="s">
        <v>331</v>
      </c>
      <c r="C23" s="66" t="s">
        <v>129</v>
      </c>
      <c r="D23" s="67">
        <v>7700489999</v>
      </c>
      <c r="E23" s="67">
        <v>852</v>
      </c>
      <c r="F23" s="69">
        <v>2000</v>
      </c>
      <c r="G23" s="69">
        <v>2000</v>
      </c>
    </row>
    <row r="24" spans="1:7" s="233" customFormat="1" ht="31.5">
      <c r="A24" s="228" t="s">
        <v>161</v>
      </c>
      <c r="B24" s="229" t="s">
        <v>331</v>
      </c>
      <c r="C24" s="229" t="s">
        <v>137</v>
      </c>
      <c r="D24" s="230">
        <v>7703387010</v>
      </c>
      <c r="E24" s="231">
        <v>244</v>
      </c>
      <c r="F24" s="232">
        <v>10000</v>
      </c>
      <c r="G24" s="232">
        <v>10000</v>
      </c>
    </row>
    <row r="25" spans="1:7" ht="34.5" customHeight="1">
      <c r="A25" s="33" t="s">
        <v>130</v>
      </c>
      <c r="B25" s="58" t="s">
        <v>331</v>
      </c>
      <c r="C25" s="64" t="s">
        <v>131</v>
      </c>
      <c r="D25" s="65"/>
      <c r="E25" s="65"/>
      <c r="F25" s="71">
        <f>F26</f>
        <v>9000</v>
      </c>
      <c r="G25" s="71">
        <f>G26</f>
        <v>9000</v>
      </c>
    </row>
    <row r="26" spans="1:7" ht="31.5">
      <c r="A26" s="60" t="s">
        <v>167</v>
      </c>
      <c r="B26" s="61" t="s">
        <v>331</v>
      </c>
      <c r="C26" s="66" t="s">
        <v>131</v>
      </c>
      <c r="D26" s="67">
        <v>7701300000</v>
      </c>
      <c r="E26" s="67"/>
      <c r="F26" s="69">
        <f>F27</f>
        <v>9000</v>
      </c>
      <c r="G26" s="69">
        <f>G27</f>
        <v>9000</v>
      </c>
    </row>
    <row r="27" spans="1:7">
      <c r="A27" s="60" t="s">
        <v>38</v>
      </c>
      <c r="B27" s="61" t="s">
        <v>331</v>
      </c>
      <c r="C27" s="66" t="s">
        <v>131</v>
      </c>
      <c r="D27" s="67">
        <v>7701389999</v>
      </c>
      <c r="E27" s="67">
        <v>540</v>
      </c>
      <c r="F27" s="69">
        <v>9000</v>
      </c>
      <c r="G27" s="69">
        <v>9000</v>
      </c>
    </row>
    <row r="28" spans="1:7" s="154" customFormat="1">
      <c r="A28" s="63" t="s">
        <v>316</v>
      </c>
      <c r="B28" s="65">
        <v>996</v>
      </c>
      <c r="C28" s="66"/>
      <c r="D28" s="64" t="s">
        <v>400</v>
      </c>
      <c r="E28" s="67"/>
      <c r="F28" s="71">
        <f>F29</f>
        <v>95000</v>
      </c>
      <c r="G28" s="71">
        <f>G29</f>
        <v>0</v>
      </c>
    </row>
    <row r="29" spans="1:7" s="154" customFormat="1">
      <c r="A29" s="60" t="s">
        <v>332</v>
      </c>
      <c r="B29" s="67">
        <v>996</v>
      </c>
      <c r="C29" s="66" t="s">
        <v>329</v>
      </c>
      <c r="D29" s="66" t="s">
        <v>400</v>
      </c>
      <c r="E29" s="67">
        <v>800</v>
      </c>
      <c r="F29" s="69">
        <v>95000</v>
      </c>
      <c r="G29" s="69">
        <v>0</v>
      </c>
    </row>
    <row r="30" spans="1:7" s="154" customFormat="1">
      <c r="A30" s="60" t="s">
        <v>333</v>
      </c>
      <c r="B30" s="67">
        <v>996</v>
      </c>
      <c r="C30" s="66" t="s">
        <v>329</v>
      </c>
      <c r="D30" s="66" t="s">
        <v>401</v>
      </c>
      <c r="E30" s="67">
        <v>880</v>
      </c>
      <c r="F30" s="69">
        <v>95000</v>
      </c>
      <c r="G30" s="69">
        <v>0</v>
      </c>
    </row>
    <row r="31" spans="1:7">
      <c r="A31" s="33" t="s">
        <v>132</v>
      </c>
      <c r="B31" s="58" t="s">
        <v>331</v>
      </c>
      <c r="C31" s="64" t="s">
        <v>133</v>
      </c>
      <c r="D31" s="65">
        <v>7700100000</v>
      </c>
      <c r="E31" s="65"/>
      <c r="F31" s="71">
        <f>F32</f>
        <v>3000</v>
      </c>
      <c r="G31" s="71">
        <f>G32</f>
        <v>3000</v>
      </c>
    </row>
    <row r="32" spans="1:7">
      <c r="A32" s="60" t="s">
        <v>171</v>
      </c>
      <c r="B32" s="61" t="s">
        <v>331</v>
      </c>
      <c r="C32" s="66" t="s">
        <v>133</v>
      </c>
      <c r="D32" s="67">
        <v>7700189120</v>
      </c>
      <c r="E32" s="67"/>
      <c r="F32" s="69">
        <f>F33</f>
        <v>3000</v>
      </c>
      <c r="G32" s="69">
        <f>G33</f>
        <v>3000</v>
      </c>
    </row>
    <row r="33" spans="1:7">
      <c r="A33" s="60" t="s">
        <v>172</v>
      </c>
      <c r="B33" s="61" t="s">
        <v>331</v>
      </c>
      <c r="C33" s="66" t="s">
        <v>133</v>
      </c>
      <c r="D33" s="67">
        <v>7700789120</v>
      </c>
      <c r="E33" s="67">
        <v>870</v>
      </c>
      <c r="F33" s="69">
        <v>3000</v>
      </c>
      <c r="G33" s="69">
        <v>3000</v>
      </c>
    </row>
    <row r="34" spans="1:7" ht="48">
      <c r="A34" s="211" t="s">
        <v>343</v>
      </c>
      <c r="B34" s="58" t="s">
        <v>331</v>
      </c>
      <c r="C34" s="64" t="s">
        <v>340</v>
      </c>
      <c r="D34" s="65"/>
      <c r="E34" s="65"/>
      <c r="F34" s="71">
        <f>F35</f>
        <v>700</v>
      </c>
      <c r="G34" s="71">
        <f>G35</f>
        <v>700</v>
      </c>
    </row>
    <row r="35" spans="1:7" ht="31.5">
      <c r="A35" s="228" t="s">
        <v>161</v>
      </c>
      <c r="B35" s="61" t="s">
        <v>331</v>
      </c>
      <c r="C35" s="66" t="s">
        <v>340</v>
      </c>
      <c r="D35" s="67" t="s">
        <v>402</v>
      </c>
      <c r="E35" s="67"/>
      <c r="F35" s="69">
        <v>700</v>
      </c>
      <c r="G35" s="69">
        <v>700</v>
      </c>
    </row>
    <row r="36" spans="1:7">
      <c r="A36" s="60" t="s">
        <v>344</v>
      </c>
      <c r="B36" s="61" t="s">
        <v>331</v>
      </c>
      <c r="C36" s="66" t="s">
        <v>340</v>
      </c>
      <c r="D36" s="67" t="s">
        <v>402</v>
      </c>
      <c r="E36" s="67">
        <v>244</v>
      </c>
      <c r="F36" s="69">
        <v>700</v>
      </c>
      <c r="G36" s="69">
        <v>700</v>
      </c>
    </row>
    <row r="37" spans="1:7">
      <c r="A37" s="33" t="s">
        <v>203</v>
      </c>
      <c r="B37" s="45" t="s">
        <v>331</v>
      </c>
      <c r="C37" s="64" t="s">
        <v>204</v>
      </c>
      <c r="D37" s="65">
        <v>7030251180</v>
      </c>
      <c r="E37" s="65"/>
      <c r="F37" s="71">
        <f>F38</f>
        <v>39700</v>
      </c>
      <c r="G37" s="71">
        <f>G38</f>
        <v>39800</v>
      </c>
    </row>
    <row r="38" spans="1:7">
      <c r="A38" s="60" t="s">
        <v>202</v>
      </c>
      <c r="B38" s="66" t="s">
        <v>331</v>
      </c>
      <c r="C38" s="66" t="s">
        <v>201</v>
      </c>
      <c r="D38" s="67">
        <v>7030251180</v>
      </c>
      <c r="E38" s="67"/>
      <c r="F38" s="69">
        <f>F39</f>
        <v>39700</v>
      </c>
      <c r="G38" s="69">
        <f>G39</f>
        <v>39800</v>
      </c>
    </row>
    <row r="39" spans="1:7" ht="47.25">
      <c r="A39" s="47" t="s">
        <v>200</v>
      </c>
      <c r="B39" s="66" t="s">
        <v>331</v>
      </c>
      <c r="C39" s="66" t="s">
        <v>201</v>
      </c>
      <c r="D39" s="67">
        <v>7030251180</v>
      </c>
      <c r="E39" s="67"/>
      <c r="F39" s="69">
        <f>F40+F41</f>
        <v>39700</v>
      </c>
      <c r="G39" s="69">
        <f>G40+G41</f>
        <v>39800</v>
      </c>
    </row>
    <row r="40" spans="1:7" ht="37.5" customHeight="1">
      <c r="A40" s="60" t="s">
        <v>160</v>
      </c>
      <c r="B40" s="66" t="s">
        <v>331</v>
      </c>
      <c r="C40" s="66" t="s">
        <v>201</v>
      </c>
      <c r="D40" s="67">
        <v>7030251180</v>
      </c>
      <c r="E40" s="67">
        <v>121</v>
      </c>
      <c r="F40" s="69">
        <v>37000</v>
      </c>
      <c r="G40" s="69">
        <v>37000</v>
      </c>
    </row>
    <row r="41" spans="1:7" ht="31.5">
      <c r="A41" s="68" t="s">
        <v>161</v>
      </c>
      <c r="B41" s="66" t="s">
        <v>331</v>
      </c>
      <c r="C41" s="66" t="s">
        <v>201</v>
      </c>
      <c r="D41" s="67">
        <v>7030251180</v>
      </c>
      <c r="E41" s="67">
        <v>244</v>
      </c>
      <c r="F41" s="69">
        <v>2700</v>
      </c>
      <c r="G41" s="69">
        <v>2800</v>
      </c>
    </row>
    <row r="42" spans="1:7" ht="31.5">
      <c r="A42" s="33" t="s">
        <v>134</v>
      </c>
      <c r="B42" s="64" t="s">
        <v>331</v>
      </c>
      <c r="C42" s="64" t="s">
        <v>135</v>
      </c>
      <c r="D42" s="65"/>
      <c r="E42" s="65"/>
      <c r="F42" s="71">
        <f>F44+F46</f>
        <v>31800</v>
      </c>
      <c r="G42" s="71">
        <f>G44+G46</f>
        <v>58800</v>
      </c>
    </row>
    <row r="43" spans="1:7" s="233" customFormat="1" ht="31.5">
      <c r="A43" s="234" t="s">
        <v>136</v>
      </c>
      <c r="B43" s="235" t="s">
        <v>331</v>
      </c>
      <c r="C43" s="235" t="s">
        <v>137</v>
      </c>
      <c r="D43" s="236"/>
      <c r="E43" s="236"/>
      <c r="F43" s="237">
        <f>F44</f>
        <v>10800</v>
      </c>
      <c r="G43" s="237">
        <f>G44</f>
        <v>10800</v>
      </c>
    </row>
    <row r="44" spans="1:7" s="233" customFormat="1" ht="31.5">
      <c r="A44" s="238" t="s">
        <v>136</v>
      </c>
      <c r="B44" s="229" t="s">
        <v>331</v>
      </c>
      <c r="C44" s="229" t="s">
        <v>137</v>
      </c>
      <c r="D44" s="230">
        <v>7703300000</v>
      </c>
      <c r="E44" s="231"/>
      <c r="F44" s="232">
        <f>F45</f>
        <v>10800</v>
      </c>
      <c r="G44" s="232">
        <f>G45</f>
        <v>10800</v>
      </c>
    </row>
    <row r="45" spans="1:7" s="233" customFormat="1" ht="31.5">
      <c r="A45" s="228" t="s">
        <v>161</v>
      </c>
      <c r="B45" s="229" t="s">
        <v>331</v>
      </c>
      <c r="C45" s="229" t="s">
        <v>137</v>
      </c>
      <c r="D45" s="230">
        <v>7703387010</v>
      </c>
      <c r="E45" s="231">
        <v>540</v>
      </c>
      <c r="F45" s="232">
        <v>10800</v>
      </c>
      <c r="G45" s="232">
        <v>10800</v>
      </c>
    </row>
    <row r="46" spans="1:7" s="233" customFormat="1" ht="31.5">
      <c r="A46" s="234" t="s">
        <v>173</v>
      </c>
      <c r="B46" s="235" t="s">
        <v>331</v>
      </c>
      <c r="C46" s="235" t="s">
        <v>139</v>
      </c>
      <c r="D46" s="236"/>
      <c r="E46" s="236"/>
      <c r="F46" s="237">
        <f>F47</f>
        <v>21000</v>
      </c>
      <c r="G46" s="237">
        <f>G47</f>
        <v>48000</v>
      </c>
    </row>
    <row r="47" spans="1:7" ht="31.5">
      <c r="A47" s="68" t="s">
        <v>161</v>
      </c>
      <c r="B47" s="66" t="s">
        <v>331</v>
      </c>
      <c r="C47" s="66" t="s">
        <v>139</v>
      </c>
      <c r="D47" s="67">
        <v>7703280190</v>
      </c>
      <c r="E47" s="67">
        <v>244</v>
      </c>
      <c r="F47" s="69">
        <v>21000</v>
      </c>
      <c r="G47" s="69">
        <v>48000</v>
      </c>
    </row>
    <row r="48" spans="1:7">
      <c r="A48" s="33" t="s">
        <v>140</v>
      </c>
      <c r="B48" s="64" t="s">
        <v>331</v>
      </c>
      <c r="C48" s="64" t="s">
        <v>141</v>
      </c>
      <c r="D48" s="65"/>
      <c r="E48" s="65"/>
      <c r="F48" s="71">
        <f t="shared" ref="F48:G50" si="0">F49</f>
        <v>150800</v>
      </c>
      <c r="G48" s="71">
        <f t="shared" si="0"/>
        <v>125000</v>
      </c>
    </row>
    <row r="49" spans="1:7">
      <c r="A49" s="60" t="s">
        <v>142</v>
      </c>
      <c r="B49" s="66" t="s">
        <v>331</v>
      </c>
      <c r="C49" s="66" t="s">
        <v>143</v>
      </c>
      <c r="D49" s="67"/>
      <c r="E49" s="67"/>
      <c r="F49" s="69">
        <f t="shared" si="0"/>
        <v>150800</v>
      </c>
      <c r="G49" s="69">
        <f t="shared" si="0"/>
        <v>125000</v>
      </c>
    </row>
    <row r="50" spans="1:7" ht="31.5">
      <c r="A50" s="72" t="s">
        <v>179</v>
      </c>
      <c r="B50" s="66" t="s">
        <v>331</v>
      </c>
      <c r="C50" s="66" t="s">
        <v>143</v>
      </c>
      <c r="D50" s="67">
        <v>4200000000</v>
      </c>
      <c r="E50" s="67"/>
      <c r="F50" s="69">
        <f t="shared" si="0"/>
        <v>150800</v>
      </c>
      <c r="G50" s="69">
        <f t="shared" si="0"/>
        <v>125000</v>
      </c>
    </row>
    <row r="51" spans="1:7" ht="31.5">
      <c r="A51" s="68" t="s">
        <v>161</v>
      </c>
      <c r="B51" s="66" t="s">
        <v>331</v>
      </c>
      <c r="C51" s="66" t="s">
        <v>143</v>
      </c>
      <c r="D51" s="67">
        <v>4200189999</v>
      </c>
      <c r="E51" s="67">
        <v>244</v>
      </c>
      <c r="F51" s="69">
        <v>150800</v>
      </c>
      <c r="G51" s="69">
        <v>125000</v>
      </c>
    </row>
    <row r="52" spans="1:7">
      <c r="A52" s="33" t="s">
        <v>144</v>
      </c>
      <c r="B52" s="64" t="s">
        <v>331</v>
      </c>
      <c r="C52" s="64" t="s">
        <v>145</v>
      </c>
      <c r="D52" s="65"/>
      <c r="E52" s="65"/>
      <c r="F52" s="71">
        <f>F53</f>
        <v>45000</v>
      </c>
      <c r="G52" s="71">
        <f>G53</f>
        <v>98000</v>
      </c>
    </row>
    <row r="53" spans="1:7">
      <c r="A53" s="63" t="s">
        <v>153</v>
      </c>
      <c r="B53" s="64" t="s">
        <v>331</v>
      </c>
      <c r="C53" s="64" t="s">
        <v>154</v>
      </c>
      <c r="D53" s="65"/>
      <c r="E53" s="65"/>
      <c r="F53" s="71">
        <f>F54+F56+F58+F60+F62</f>
        <v>45000</v>
      </c>
      <c r="G53" s="71">
        <f>G54+G56+G58+G60+G62</f>
        <v>98000</v>
      </c>
    </row>
    <row r="54" spans="1:7" ht="31.5">
      <c r="A54" s="74" t="s">
        <v>174</v>
      </c>
      <c r="B54" s="66" t="s">
        <v>331</v>
      </c>
      <c r="C54" s="66" t="s">
        <v>154</v>
      </c>
      <c r="D54" s="75">
        <v>7701500000</v>
      </c>
      <c r="E54" s="67"/>
      <c r="F54" s="69">
        <f>F55</f>
        <v>5000</v>
      </c>
      <c r="G54" s="69">
        <f>G55</f>
        <v>5000</v>
      </c>
    </row>
    <row r="55" spans="1:7" ht="31.5">
      <c r="A55" s="68" t="s">
        <v>161</v>
      </c>
      <c r="B55" s="66" t="s">
        <v>331</v>
      </c>
      <c r="C55" s="66" t="s">
        <v>154</v>
      </c>
      <c r="D55" s="67">
        <v>7701589999</v>
      </c>
      <c r="E55" s="67">
        <v>244</v>
      </c>
      <c r="F55" s="69">
        <v>5000</v>
      </c>
      <c r="G55" s="69">
        <v>5000</v>
      </c>
    </row>
    <row r="56" spans="1:7" ht="31.5">
      <c r="A56" s="74" t="s">
        <v>179</v>
      </c>
      <c r="B56" s="66" t="s">
        <v>331</v>
      </c>
      <c r="C56" s="66" t="s">
        <v>154</v>
      </c>
      <c r="D56" s="75">
        <v>7702500000</v>
      </c>
      <c r="E56" s="67"/>
      <c r="F56" s="69">
        <f>F57</f>
        <v>10000</v>
      </c>
      <c r="G56" s="69">
        <f>G57</f>
        <v>45000</v>
      </c>
    </row>
    <row r="57" spans="1:7" ht="31.5">
      <c r="A57" s="68" t="s">
        <v>161</v>
      </c>
      <c r="B57" s="66" t="s">
        <v>331</v>
      </c>
      <c r="C57" s="66" t="s">
        <v>154</v>
      </c>
      <c r="D57" s="67">
        <v>7702589999</v>
      </c>
      <c r="E57" s="67">
        <v>244</v>
      </c>
      <c r="F57" s="69">
        <v>10000</v>
      </c>
      <c r="G57" s="69">
        <v>45000</v>
      </c>
    </row>
    <row r="58" spans="1:7" ht="31.5">
      <c r="A58" s="74" t="s">
        <v>291</v>
      </c>
      <c r="B58" s="66" t="s">
        <v>331</v>
      </c>
      <c r="C58" s="66" t="s">
        <v>154</v>
      </c>
      <c r="D58" s="75">
        <v>7703500000</v>
      </c>
      <c r="E58" s="67"/>
      <c r="F58" s="69">
        <f>F59</f>
        <v>1000</v>
      </c>
      <c r="G58" s="69">
        <f>G59</f>
        <v>2000</v>
      </c>
    </row>
    <row r="59" spans="1:7" ht="31.5">
      <c r="A59" s="68" t="s">
        <v>161</v>
      </c>
      <c r="B59" s="66" t="s">
        <v>331</v>
      </c>
      <c r="C59" s="66" t="s">
        <v>154</v>
      </c>
      <c r="D59" s="67">
        <v>7703589999</v>
      </c>
      <c r="E59" s="67">
        <v>244</v>
      </c>
      <c r="F59" s="69">
        <v>1000</v>
      </c>
      <c r="G59" s="69">
        <v>2000</v>
      </c>
    </row>
    <row r="60" spans="1:7">
      <c r="A60" s="74" t="s">
        <v>175</v>
      </c>
      <c r="B60" s="66" t="s">
        <v>331</v>
      </c>
      <c r="C60" s="66" t="s">
        <v>154</v>
      </c>
      <c r="D60" s="67">
        <v>7704500000</v>
      </c>
      <c r="E60" s="67"/>
      <c r="F60" s="69">
        <f>F61</f>
        <v>1000</v>
      </c>
      <c r="G60" s="69">
        <f>G61</f>
        <v>2000</v>
      </c>
    </row>
    <row r="61" spans="1:7" ht="31.5">
      <c r="A61" s="68" t="s">
        <v>161</v>
      </c>
      <c r="B61" s="66" t="s">
        <v>331</v>
      </c>
      <c r="C61" s="66" t="s">
        <v>154</v>
      </c>
      <c r="D61" s="67">
        <v>7704589999</v>
      </c>
      <c r="E61" s="67">
        <v>244</v>
      </c>
      <c r="F61" s="69">
        <v>1000</v>
      </c>
      <c r="G61" s="69">
        <v>2000</v>
      </c>
    </row>
    <row r="62" spans="1:7" ht="31.5">
      <c r="A62" s="74" t="s">
        <v>176</v>
      </c>
      <c r="B62" s="66" t="s">
        <v>331</v>
      </c>
      <c r="C62" s="66" t="s">
        <v>154</v>
      </c>
      <c r="D62" s="67">
        <v>7705500000</v>
      </c>
      <c r="E62" s="67"/>
      <c r="F62" s="69">
        <f>F63</f>
        <v>28000</v>
      </c>
      <c r="G62" s="69">
        <f>G63</f>
        <v>44000</v>
      </c>
    </row>
    <row r="63" spans="1:7" ht="31.5">
      <c r="A63" s="68" t="s">
        <v>161</v>
      </c>
      <c r="B63" s="66" t="s">
        <v>331</v>
      </c>
      <c r="C63" s="66" t="s">
        <v>154</v>
      </c>
      <c r="D63" s="67">
        <v>7705589999</v>
      </c>
      <c r="E63" s="67">
        <v>244</v>
      </c>
      <c r="F63" s="69">
        <v>28000</v>
      </c>
      <c r="G63" s="69">
        <v>44000</v>
      </c>
    </row>
    <row r="64" spans="1:7">
      <c r="A64" s="33" t="s">
        <v>148</v>
      </c>
      <c r="B64" s="64" t="s">
        <v>331</v>
      </c>
      <c r="C64" s="64" t="s">
        <v>149</v>
      </c>
      <c r="D64" s="65"/>
      <c r="E64" s="65"/>
      <c r="F64" s="71">
        <f>F65+F70</f>
        <v>340000</v>
      </c>
      <c r="G64" s="71">
        <f>G65+G70</f>
        <v>340000</v>
      </c>
    </row>
    <row r="65" spans="1:7">
      <c r="A65" s="60" t="s">
        <v>211</v>
      </c>
      <c r="B65" s="64" t="s">
        <v>331</v>
      </c>
      <c r="C65" s="64" t="s">
        <v>151</v>
      </c>
      <c r="D65" s="65"/>
      <c r="E65" s="65"/>
      <c r="F65" s="71">
        <f>F66</f>
        <v>208000</v>
      </c>
      <c r="G65" s="71">
        <f>G66</f>
        <v>208000</v>
      </c>
    </row>
    <row r="66" spans="1:7" ht="31.5">
      <c r="A66" s="63" t="s">
        <v>268</v>
      </c>
      <c r="B66" s="66" t="s">
        <v>331</v>
      </c>
      <c r="C66" s="66" t="s">
        <v>151</v>
      </c>
      <c r="D66" s="109">
        <v>7700700000</v>
      </c>
      <c r="E66" s="67"/>
      <c r="F66" s="69">
        <f>SUM(F67:F69)</f>
        <v>208000</v>
      </c>
      <c r="G66" s="69">
        <f>SUM(G67:G69)</f>
        <v>208000</v>
      </c>
    </row>
    <row r="67" spans="1:7" ht="31.5">
      <c r="A67" s="74" t="s">
        <v>169</v>
      </c>
      <c r="B67" s="66" t="s">
        <v>331</v>
      </c>
      <c r="C67" s="66" t="s">
        <v>151</v>
      </c>
      <c r="D67" s="109">
        <v>7700782110</v>
      </c>
      <c r="E67" s="67">
        <v>111</v>
      </c>
      <c r="F67" s="69">
        <v>195000</v>
      </c>
      <c r="G67" s="69">
        <v>195000</v>
      </c>
    </row>
    <row r="68" spans="1:7" ht="31.5">
      <c r="A68" s="60" t="s">
        <v>166</v>
      </c>
      <c r="B68" s="66" t="s">
        <v>331</v>
      </c>
      <c r="C68" s="66" t="s">
        <v>151</v>
      </c>
      <c r="D68" s="109">
        <v>7700782190</v>
      </c>
      <c r="E68" s="67">
        <v>122</v>
      </c>
      <c r="F68" s="69">
        <v>1000</v>
      </c>
      <c r="G68" s="69">
        <v>1000</v>
      </c>
    </row>
    <row r="69" spans="1:7" ht="31.5">
      <c r="A69" s="68" t="s">
        <v>161</v>
      </c>
      <c r="B69" s="66" t="s">
        <v>331</v>
      </c>
      <c r="C69" s="66" t="s">
        <v>151</v>
      </c>
      <c r="D69" s="109">
        <v>7700782190</v>
      </c>
      <c r="E69" s="67">
        <v>244</v>
      </c>
      <c r="F69" s="69">
        <v>12000</v>
      </c>
      <c r="G69" s="69">
        <v>12000</v>
      </c>
    </row>
    <row r="70" spans="1:7" ht="31.5">
      <c r="A70" s="110" t="s">
        <v>266</v>
      </c>
      <c r="B70" s="66" t="s">
        <v>331</v>
      </c>
      <c r="C70" s="66" t="s">
        <v>151</v>
      </c>
      <c r="D70" s="109">
        <v>7700800000</v>
      </c>
      <c r="E70" s="67"/>
      <c r="F70" s="71">
        <f>F71+F72</f>
        <v>132000</v>
      </c>
      <c r="G70" s="71">
        <f>G71+G72</f>
        <v>132000</v>
      </c>
    </row>
    <row r="71" spans="1:7" ht="31.5">
      <c r="A71" s="74" t="s">
        <v>169</v>
      </c>
      <c r="B71" s="66" t="s">
        <v>331</v>
      </c>
      <c r="C71" s="66" t="s">
        <v>151</v>
      </c>
      <c r="D71" s="109">
        <v>7700882110</v>
      </c>
      <c r="E71" s="67">
        <v>111</v>
      </c>
      <c r="F71" s="69">
        <v>130000</v>
      </c>
      <c r="G71" s="69">
        <v>130000</v>
      </c>
    </row>
    <row r="72" spans="1:7" ht="31.5">
      <c r="A72" s="68" t="s">
        <v>161</v>
      </c>
      <c r="B72" s="66" t="s">
        <v>331</v>
      </c>
      <c r="C72" s="66" t="s">
        <v>151</v>
      </c>
      <c r="D72" s="109">
        <v>7700882190</v>
      </c>
      <c r="E72" s="67">
        <v>244</v>
      </c>
      <c r="F72" s="69">
        <v>2000</v>
      </c>
      <c r="G72" s="69">
        <v>2000</v>
      </c>
    </row>
    <row r="73" spans="1:7" s="167" customFormat="1">
      <c r="A73" s="163" t="s">
        <v>295</v>
      </c>
      <c r="B73" s="164">
        <v>996</v>
      </c>
      <c r="C73" s="164"/>
      <c r="D73" s="165"/>
      <c r="E73" s="67"/>
      <c r="F73" s="166">
        <f>F74</f>
        <v>30000</v>
      </c>
      <c r="G73" s="166">
        <f>G74</f>
        <v>30000</v>
      </c>
    </row>
    <row r="74" spans="1:7" s="154" customFormat="1" ht="34.5" customHeight="1">
      <c r="A74" s="168" t="s">
        <v>294</v>
      </c>
      <c r="B74" s="169">
        <v>996</v>
      </c>
      <c r="C74" s="169">
        <v>1001</v>
      </c>
      <c r="D74" s="170" t="s">
        <v>403</v>
      </c>
      <c r="E74" s="67">
        <v>321</v>
      </c>
      <c r="F74" s="171">
        <f>F75</f>
        <v>30000</v>
      </c>
      <c r="G74" s="171">
        <f>G75</f>
        <v>30000</v>
      </c>
    </row>
    <row r="75" spans="1:7" s="154" customFormat="1">
      <c r="A75" s="168" t="s">
        <v>290</v>
      </c>
      <c r="B75" s="169">
        <v>996</v>
      </c>
      <c r="C75" s="169">
        <v>1001</v>
      </c>
      <c r="D75" s="170" t="s">
        <v>403</v>
      </c>
      <c r="E75" s="67">
        <v>321</v>
      </c>
      <c r="F75" s="171">
        <v>30000</v>
      </c>
      <c r="G75" s="171">
        <v>30000</v>
      </c>
    </row>
    <row r="76" spans="1:7">
      <c r="A76" s="33" t="s">
        <v>152</v>
      </c>
      <c r="B76" s="45"/>
      <c r="C76" s="45"/>
      <c r="D76" s="34"/>
      <c r="E76" s="34"/>
      <c r="F76" s="71">
        <f>F13+F28+F37+F42+F48+F52+F64+F73+F34</f>
        <v>2606100</v>
      </c>
      <c r="G76" s="71">
        <f>G13+G28+G37+G42+G48+G52+G64+G73+G34</f>
        <v>2613300</v>
      </c>
    </row>
    <row r="78" spans="1:7" ht="18.75">
      <c r="A78" s="1" t="s">
        <v>277</v>
      </c>
      <c r="B78" s="153"/>
      <c r="C78" s="153"/>
      <c r="F78" s="4"/>
      <c r="G78" s="4" t="s">
        <v>278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3"/>
  <sheetViews>
    <sheetView topLeftCell="A23" workbookViewId="0">
      <selection activeCell="E31" sqref="E31"/>
    </sheetView>
  </sheetViews>
  <sheetFormatPr defaultRowHeight="18.75"/>
  <cols>
    <col min="1" max="1" width="58" style="79" customWidth="1"/>
    <col min="2" max="2" width="34.85546875" style="79" customWidth="1"/>
    <col min="3" max="3" width="22.28515625" style="81" customWidth="1"/>
    <col min="4" max="4" width="23" style="81" customWidth="1"/>
    <col min="5" max="5" width="23.42578125" style="81" customWidth="1"/>
  </cols>
  <sheetData>
    <row r="1" spans="1:6">
      <c r="C1" s="80" t="s">
        <v>216</v>
      </c>
      <c r="D1" s="80"/>
    </row>
    <row r="2" spans="1:6">
      <c r="C2" s="80" t="s">
        <v>99</v>
      </c>
      <c r="D2" s="80"/>
    </row>
    <row r="3" spans="1:6">
      <c r="C3" s="80" t="s">
        <v>330</v>
      </c>
    </row>
    <row r="4" spans="1:6">
      <c r="C4" s="80" t="s">
        <v>338</v>
      </c>
    </row>
    <row r="6" spans="1:6" ht="47.25" customHeight="1">
      <c r="A6" s="376" t="s">
        <v>412</v>
      </c>
      <c r="B6" s="376"/>
      <c r="C6" s="376"/>
      <c r="D6" s="376"/>
      <c r="E6" s="376"/>
    </row>
    <row r="7" spans="1:6" ht="15.75" customHeight="1">
      <c r="A7" s="376"/>
      <c r="B7" s="376"/>
      <c r="C7" s="376"/>
      <c r="D7" s="376"/>
      <c r="E7" s="376"/>
    </row>
    <row r="8" spans="1:6" ht="15.75" customHeight="1">
      <c r="A8" s="377"/>
      <c r="B8" s="377"/>
      <c r="C8" s="377"/>
      <c r="D8" s="377"/>
      <c r="E8" s="377"/>
    </row>
    <row r="9" spans="1:6" s="95" customFormat="1" ht="35.25" customHeight="1">
      <c r="A9" s="375" t="s">
        <v>217</v>
      </c>
      <c r="B9" s="375" t="s">
        <v>218</v>
      </c>
      <c r="C9" s="374" t="s">
        <v>219</v>
      </c>
      <c r="D9" s="374"/>
      <c r="E9" s="374"/>
    </row>
    <row r="10" spans="1:6" s="95" customFormat="1" ht="35.25" customHeight="1">
      <c r="A10" s="375"/>
      <c r="B10" s="375"/>
      <c r="C10" s="226" t="s">
        <v>276</v>
      </c>
      <c r="D10" s="226" t="s">
        <v>347</v>
      </c>
      <c r="E10" s="226" t="s">
        <v>406</v>
      </c>
    </row>
    <row r="11" spans="1:6" ht="37.5">
      <c r="A11" s="94" t="s">
        <v>220</v>
      </c>
      <c r="B11" s="89" t="s">
        <v>221</v>
      </c>
      <c r="C11" s="82">
        <f>C23</f>
        <v>0</v>
      </c>
      <c r="D11" s="82">
        <f>D23</f>
        <v>0</v>
      </c>
      <c r="E11" s="82">
        <f>E23</f>
        <v>0</v>
      </c>
    </row>
    <row r="12" spans="1:6" ht="37.5">
      <c r="A12" s="94" t="s">
        <v>222</v>
      </c>
      <c r="B12" s="89" t="s">
        <v>223</v>
      </c>
      <c r="C12" s="82"/>
      <c r="D12" s="82"/>
      <c r="E12" s="82"/>
    </row>
    <row r="13" spans="1:6" ht="37.5">
      <c r="A13" s="83" t="s">
        <v>225</v>
      </c>
      <c r="B13" s="89" t="s">
        <v>226</v>
      </c>
      <c r="C13" s="82"/>
      <c r="D13" s="82"/>
      <c r="E13" s="82"/>
    </row>
    <row r="14" spans="1:6" ht="56.25">
      <c r="A14" s="83" t="s">
        <v>227</v>
      </c>
      <c r="B14" s="89" t="s">
        <v>228</v>
      </c>
      <c r="C14" s="82"/>
      <c r="D14" s="82"/>
      <c r="E14" s="82"/>
    </row>
    <row r="15" spans="1:6" ht="56.25">
      <c r="A15" s="83" t="s">
        <v>229</v>
      </c>
      <c r="B15" s="89" t="s">
        <v>230</v>
      </c>
      <c r="C15" s="82"/>
      <c r="D15" s="82"/>
      <c r="E15" s="82"/>
    </row>
    <row r="16" spans="1:6" ht="56.25">
      <c r="A16" s="83" t="s">
        <v>231</v>
      </c>
      <c r="B16" s="89" t="s">
        <v>232</v>
      </c>
      <c r="C16" s="82"/>
      <c r="D16" s="82"/>
      <c r="E16" s="82"/>
      <c r="F16" s="104"/>
    </row>
    <row r="17" spans="1:5" ht="56.25">
      <c r="A17" s="84" t="s">
        <v>224</v>
      </c>
      <c r="B17" s="89" t="s">
        <v>256</v>
      </c>
      <c r="C17" s="85"/>
      <c r="D17" s="85"/>
      <c r="E17" s="85"/>
    </row>
    <row r="18" spans="1:5" ht="56.25">
      <c r="A18" s="83" t="s">
        <v>233</v>
      </c>
      <c r="B18" s="89" t="s">
        <v>234</v>
      </c>
      <c r="C18" s="82"/>
      <c r="D18" s="82"/>
      <c r="E18" s="82"/>
    </row>
    <row r="19" spans="1:5" ht="56.25">
      <c r="A19" s="83" t="s">
        <v>235</v>
      </c>
      <c r="B19" s="89" t="s">
        <v>236</v>
      </c>
      <c r="C19" s="82"/>
      <c r="D19" s="82"/>
      <c r="E19" s="82"/>
    </row>
    <row r="20" spans="1:5" ht="75">
      <c r="A20" s="83" t="s">
        <v>111</v>
      </c>
      <c r="B20" s="89" t="s">
        <v>237</v>
      </c>
      <c r="C20" s="82"/>
      <c r="D20" s="82"/>
      <c r="E20" s="82"/>
    </row>
    <row r="21" spans="1:5" ht="75">
      <c r="A21" s="83" t="s">
        <v>238</v>
      </c>
      <c r="B21" s="89" t="s">
        <v>239</v>
      </c>
      <c r="C21" s="82"/>
      <c r="D21" s="82"/>
      <c r="E21" s="82"/>
    </row>
    <row r="22" spans="1:5" ht="75">
      <c r="A22" s="86" t="s">
        <v>240</v>
      </c>
      <c r="B22" s="89" t="s">
        <v>241</v>
      </c>
      <c r="C22" s="82"/>
      <c r="D22" s="82"/>
      <c r="E22" s="82"/>
    </row>
    <row r="23" spans="1:5" ht="37.5">
      <c r="A23" s="87" t="s">
        <v>242</v>
      </c>
      <c r="B23" s="88" t="s">
        <v>243</v>
      </c>
      <c r="C23" s="82">
        <v>0</v>
      </c>
      <c r="D23" s="82">
        <v>0</v>
      </c>
      <c r="E23" s="82">
        <v>0</v>
      </c>
    </row>
    <row r="24" spans="1:5">
      <c r="A24" s="86" t="s">
        <v>244</v>
      </c>
      <c r="B24" s="89" t="s">
        <v>245</v>
      </c>
      <c r="C24" s="82">
        <v>-2395500</v>
      </c>
      <c r="D24" s="82">
        <v>-2126400</v>
      </c>
      <c r="E24" s="82">
        <v>-2179300</v>
      </c>
    </row>
    <row r="25" spans="1:5" ht="37.5">
      <c r="A25" s="86" t="s">
        <v>246</v>
      </c>
      <c r="B25" s="89" t="s">
        <v>247</v>
      </c>
      <c r="C25" s="82">
        <v>-2395500</v>
      </c>
      <c r="D25" s="82">
        <v>-2126400</v>
      </c>
      <c r="E25" s="82">
        <v>-2179300</v>
      </c>
    </row>
    <row r="26" spans="1:5" ht="37.5">
      <c r="A26" s="86" t="s">
        <v>248</v>
      </c>
      <c r="B26" s="89" t="s">
        <v>249</v>
      </c>
      <c r="C26" s="82">
        <v>-2395500</v>
      </c>
      <c r="D26" s="82">
        <v>-2126400</v>
      </c>
      <c r="E26" s="82">
        <v>-2179300</v>
      </c>
    </row>
    <row r="27" spans="1:5" ht="37.5">
      <c r="A27" s="86" t="s">
        <v>115</v>
      </c>
      <c r="B27" s="89" t="s">
        <v>250</v>
      </c>
      <c r="C27" s="82">
        <v>-2395500</v>
      </c>
      <c r="D27" s="82">
        <v>-2126400</v>
      </c>
      <c r="E27" s="82">
        <v>-2179300</v>
      </c>
    </row>
    <row r="28" spans="1:5">
      <c r="A28" s="86" t="s">
        <v>251</v>
      </c>
      <c r="B28" s="89" t="s">
        <v>252</v>
      </c>
      <c r="C28" s="82">
        <v>2395500</v>
      </c>
      <c r="D28" s="82">
        <v>2126400</v>
      </c>
      <c r="E28" s="82">
        <v>2179300</v>
      </c>
    </row>
    <row r="29" spans="1:5" ht="37.5">
      <c r="A29" s="86" t="s">
        <v>253</v>
      </c>
      <c r="B29" s="89" t="s">
        <v>254</v>
      </c>
      <c r="C29" s="82">
        <v>2395500</v>
      </c>
      <c r="D29" s="82">
        <v>2126400</v>
      </c>
      <c r="E29" s="82">
        <v>2197300</v>
      </c>
    </row>
    <row r="30" spans="1:5" ht="37.5">
      <c r="A30" s="86" t="s">
        <v>117</v>
      </c>
      <c r="B30" s="89" t="s">
        <v>255</v>
      </c>
      <c r="C30" s="82">
        <v>2395500</v>
      </c>
      <c r="D30" s="82">
        <v>2126400</v>
      </c>
      <c r="E30" s="82">
        <v>2179300</v>
      </c>
    </row>
    <row r="31" spans="1:5" ht="37.5">
      <c r="A31" s="86" t="s">
        <v>117</v>
      </c>
      <c r="B31" s="89" t="s">
        <v>255</v>
      </c>
      <c r="C31" s="82">
        <v>2395500</v>
      </c>
      <c r="D31" s="82">
        <v>2126400</v>
      </c>
      <c r="E31" s="82">
        <v>2179300</v>
      </c>
    </row>
    <row r="32" spans="1:5">
      <c r="A32" s="90"/>
      <c r="B32" s="91"/>
      <c r="C32" s="92"/>
    </row>
    <row r="33" spans="1:5" ht="78.75" customHeight="1">
      <c r="A33" s="1" t="s">
        <v>277</v>
      </c>
      <c r="B33" s="93"/>
      <c r="D33" s="4"/>
      <c r="E33" s="4" t="s">
        <v>278</v>
      </c>
    </row>
  </sheetData>
  <mergeCells count="4">
    <mergeCell ref="C9:E9"/>
    <mergeCell ref="A9:A10"/>
    <mergeCell ref="B9:B10"/>
    <mergeCell ref="A6:E8"/>
  </mergeCells>
  <phoneticPr fontId="15" type="noConversion"/>
  <pageMargins left="0.7" right="0.7" top="0.75" bottom="0.75" header="0.3" footer="0.3"/>
  <pageSetup paperSize="9" scale="5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RowHeight="21"/>
  <cols>
    <col min="1" max="1" width="9.28515625" style="105" bestFit="1" customWidth="1"/>
    <col min="2" max="2" width="9.140625" style="105"/>
    <col min="3" max="5" width="12.28515625" style="105" bestFit="1" customWidth="1"/>
    <col min="6" max="16384" width="9.140625" style="105"/>
  </cols>
  <sheetData>
    <row r="2" spans="1:8">
      <c r="A2" s="105" t="s">
        <v>265</v>
      </c>
    </row>
    <row r="3" spans="1:8">
      <c r="A3" s="107"/>
      <c r="B3" s="107"/>
      <c r="C3" s="107" t="s">
        <v>263</v>
      </c>
      <c r="D3" s="107">
        <v>2015</v>
      </c>
      <c r="E3" s="107">
        <v>2016</v>
      </c>
      <c r="F3" s="107"/>
      <c r="G3" s="107"/>
      <c r="H3" s="107"/>
    </row>
    <row r="4" spans="1:8" s="106" customFormat="1">
      <c r="A4" s="108">
        <v>100</v>
      </c>
      <c r="B4" s="108"/>
      <c r="C4" s="108">
        <f>C6+C7+C8+C9</f>
        <v>4768200</v>
      </c>
      <c r="D4" s="108">
        <f>D6+D7+D8+D9</f>
        <v>4259000</v>
      </c>
      <c r="E4" s="108">
        <f>E6+E7+E8+E9</f>
        <v>3929600</v>
      </c>
      <c r="F4" s="108"/>
      <c r="G4" s="108"/>
      <c r="H4" s="108"/>
    </row>
    <row r="5" spans="1:8">
      <c r="A5" s="107"/>
      <c r="B5" s="107"/>
      <c r="C5" s="107"/>
      <c r="D5" s="107"/>
      <c r="E5" s="107"/>
      <c r="F5" s="107"/>
      <c r="G5" s="107"/>
      <c r="H5" s="107"/>
    </row>
    <row r="6" spans="1:8">
      <c r="A6" s="107">
        <v>102</v>
      </c>
      <c r="B6" s="107"/>
      <c r="C6" s="107">
        <v>971000</v>
      </c>
      <c r="D6" s="107">
        <v>971000</v>
      </c>
      <c r="E6" s="107">
        <v>971000</v>
      </c>
      <c r="F6" s="107"/>
      <c r="G6" s="107"/>
      <c r="H6" s="107"/>
    </row>
    <row r="7" spans="1:8">
      <c r="A7" s="107">
        <v>104</v>
      </c>
      <c r="B7" s="107"/>
      <c r="C7" s="107">
        <v>3751683</v>
      </c>
      <c r="D7" s="107">
        <v>3242483</v>
      </c>
      <c r="E7" s="107">
        <v>2913083</v>
      </c>
      <c r="F7" s="107"/>
      <c r="G7" s="107"/>
      <c r="H7" s="107"/>
    </row>
    <row r="8" spans="1:8">
      <c r="A8" s="107">
        <v>106</v>
      </c>
      <c r="B8" s="107"/>
      <c r="C8" s="107">
        <v>33517</v>
      </c>
      <c r="D8" s="107">
        <v>33517</v>
      </c>
      <c r="E8" s="107">
        <v>33517</v>
      </c>
      <c r="F8" s="107"/>
      <c r="G8" s="107"/>
      <c r="H8" s="107"/>
    </row>
    <row r="9" spans="1:8">
      <c r="A9" s="107">
        <v>111</v>
      </c>
      <c r="B9" s="107"/>
      <c r="C9" s="107">
        <v>12000</v>
      </c>
      <c r="D9" s="107">
        <v>12000</v>
      </c>
      <c r="E9" s="107">
        <v>12000</v>
      </c>
      <c r="F9" s="107"/>
      <c r="G9" s="107"/>
      <c r="H9" s="107"/>
    </row>
    <row r="10" spans="1:8">
      <c r="A10" s="107"/>
      <c r="B10" s="107"/>
      <c r="C10" s="107"/>
      <c r="D10" s="107"/>
      <c r="E10" s="107"/>
      <c r="F10" s="107"/>
      <c r="G10" s="107"/>
      <c r="H10" s="107"/>
    </row>
    <row r="11" spans="1:8" s="106" customFormat="1">
      <c r="A11" s="108">
        <v>203</v>
      </c>
      <c r="B11" s="108"/>
      <c r="C11" s="108">
        <v>183000</v>
      </c>
      <c r="D11" s="108">
        <v>183500</v>
      </c>
      <c r="E11" s="108">
        <v>183500</v>
      </c>
      <c r="F11" s="108"/>
      <c r="G11" s="108"/>
      <c r="H11" s="108"/>
    </row>
    <row r="12" spans="1:8">
      <c r="A12" s="107"/>
      <c r="B12" s="107"/>
      <c r="C12" s="107"/>
      <c r="D12" s="107"/>
      <c r="E12" s="107"/>
      <c r="F12" s="107"/>
      <c r="G12" s="107"/>
      <c r="H12" s="107"/>
    </row>
    <row r="13" spans="1:8">
      <c r="A13" s="108">
        <v>300</v>
      </c>
      <c r="B13" s="108"/>
      <c r="C13" s="108">
        <f>C14+C15</f>
        <v>956000</v>
      </c>
      <c r="D13" s="108">
        <f>D14+D15</f>
        <v>980000</v>
      </c>
      <c r="E13" s="108">
        <f>E14+E15</f>
        <v>980000</v>
      </c>
      <c r="F13" s="107"/>
      <c r="G13" s="107"/>
      <c r="H13" s="107"/>
    </row>
    <row r="14" spans="1:8">
      <c r="A14" s="107">
        <v>309</v>
      </c>
      <c r="B14" s="107"/>
      <c r="C14" s="107">
        <v>10000</v>
      </c>
      <c r="D14" s="107">
        <v>10000</v>
      </c>
      <c r="E14" s="107">
        <v>10000</v>
      </c>
      <c r="F14" s="107"/>
      <c r="G14" s="107"/>
      <c r="H14" s="107"/>
    </row>
    <row r="15" spans="1:8">
      <c r="A15" s="107">
        <v>310</v>
      </c>
      <c r="B15" s="107"/>
      <c r="C15" s="107">
        <v>946000</v>
      </c>
      <c r="D15" s="107">
        <v>970000</v>
      </c>
      <c r="E15" s="107">
        <v>970000</v>
      </c>
      <c r="F15" s="107"/>
      <c r="G15" s="107"/>
      <c r="H15" s="107"/>
    </row>
    <row r="16" spans="1:8">
      <c r="A16" s="107"/>
      <c r="B16" s="107"/>
      <c r="C16" s="107"/>
      <c r="D16" s="107"/>
      <c r="E16" s="107"/>
      <c r="F16" s="107"/>
      <c r="G16" s="107"/>
      <c r="H16" s="107"/>
    </row>
    <row r="17" spans="1:8" s="106" customFormat="1">
      <c r="A17" s="108">
        <v>409</v>
      </c>
      <c r="B17" s="108"/>
      <c r="C17" s="108">
        <v>1055100</v>
      </c>
      <c r="D17" s="108">
        <v>1234800</v>
      </c>
      <c r="E17" s="108">
        <v>1421000</v>
      </c>
      <c r="F17" s="108"/>
      <c r="G17" s="108"/>
      <c r="H17" s="108"/>
    </row>
    <row r="18" spans="1:8">
      <c r="A18" s="107"/>
      <c r="B18" s="107"/>
      <c r="C18" s="107"/>
      <c r="D18" s="107"/>
      <c r="E18" s="107"/>
      <c r="F18" s="107"/>
      <c r="G18" s="107"/>
      <c r="H18" s="107"/>
    </row>
    <row r="19" spans="1:8" s="106" customFormat="1">
      <c r="A19" s="108">
        <v>500</v>
      </c>
      <c r="B19" s="108"/>
      <c r="C19" s="108">
        <f>C21+C22</f>
        <v>371000</v>
      </c>
      <c r="D19" s="108">
        <f>D21+D22</f>
        <v>331000</v>
      </c>
      <c r="E19" s="108">
        <f>E21+E22</f>
        <v>326000</v>
      </c>
      <c r="F19" s="108"/>
      <c r="G19" s="108"/>
      <c r="H19" s="108"/>
    </row>
    <row r="20" spans="1:8">
      <c r="A20" s="107"/>
      <c r="B20" s="107"/>
      <c r="C20" s="107"/>
      <c r="D20" s="107"/>
      <c r="E20" s="107"/>
      <c r="F20" s="107"/>
      <c r="G20" s="107"/>
      <c r="H20" s="107"/>
    </row>
    <row r="21" spans="1:8">
      <c r="A21" s="107">
        <v>502</v>
      </c>
      <c r="B21" s="107"/>
      <c r="C21" s="107">
        <v>60000</v>
      </c>
      <c r="D21" s="107">
        <v>20000</v>
      </c>
      <c r="E21" s="107">
        <v>15000</v>
      </c>
      <c r="F21" s="107"/>
      <c r="G21" s="107"/>
      <c r="H21" s="107"/>
    </row>
    <row r="22" spans="1:8">
      <c r="A22" s="107">
        <v>503</v>
      </c>
      <c r="B22" s="107"/>
      <c r="C22" s="107">
        <v>311000</v>
      </c>
      <c r="D22" s="107">
        <v>311000</v>
      </c>
      <c r="E22" s="107">
        <v>311000</v>
      </c>
      <c r="F22" s="107"/>
      <c r="G22" s="107"/>
      <c r="H22" s="107"/>
    </row>
    <row r="23" spans="1:8">
      <c r="A23" s="107"/>
      <c r="B23" s="107"/>
      <c r="C23" s="107"/>
      <c r="D23" s="107"/>
      <c r="E23" s="107"/>
      <c r="F23" s="107"/>
      <c r="G23" s="107"/>
      <c r="H23" s="107"/>
    </row>
    <row r="24" spans="1:8" s="106" customFormat="1">
      <c r="A24" s="108">
        <v>707</v>
      </c>
      <c r="B24" s="108"/>
      <c r="C24" s="108">
        <v>12000</v>
      </c>
      <c r="D24" s="108">
        <v>12000</v>
      </c>
      <c r="E24" s="108">
        <v>12000</v>
      </c>
      <c r="F24" s="108"/>
      <c r="G24" s="108"/>
      <c r="H24" s="108"/>
    </row>
    <row r="25" spans="1:8">
      <c r="A25" s="107"/>
      <c r="B25" s="107"/>
      <c r="C25" s="107"/>
      <c r="D25" s="107"/>
      <c r="E25" s="107"/>
      <c r="F25" s="107"/>
      <c r="G25" s="107"/>
      <c r="H25" s="107"/>
    </row>
    <row r="26" spans="1:8" s="106" customFormat="1">
      <c r="A26" s="108">
        <v>800</v>
      </c>
      <c r="B26" s="108"/>
      <c r="C26" s="108">
        <v>2194400</v>
      </c>
      <c r="D26" s="108">
        <v>2194400</v>
      </c>
      <c r="E26" s="108">
        <v>2194400</v>
      </c>
      <c r="F26" s="108"/>
      <c r="G26" s="108"/>
      <c r="H26" s="108"/>
    </row>
    <row r="27" spans="1:8">
      <c r="A27" s="107"/>
      <c r="B27" s="107"/>
      <c r="C27" s="107"/>
      <c r="D27" s="107"/>
      <c r="E27" s="107"/>
      <c r="F27" s="107"/>
      <c r="G27" s="107"/>
      <c r="H27" s="107"/>
    </row>
    <row r="28" spans="1:8">
      <c r="A28" s="107"/>
      <c r="B28" s="107"/>
      <c r="C28" s="107"/>
      <c r="D28" s="107"/>
      <c r="E28" s="107"/>
      <c r="F28" s="107"/>
      <c r="G28" s="107"/>
      <c r="H28" s="107"/>
    </row>
    <row r="29" spans="1:8" s="106" customFormat="1">
      <c r="A29" s="108">
        <v>1102</v>
      </c>
      <c r="B29" s="108"/>
      <c r="C29" s="108">
        <v>5000</v>
      </c>
      <c r="D29" s="108">
        <v>5000</v>
      </c>
      <c r="E29" s="108">
        <v>5000</v>
      </c>
      <c r="F29" s="108"/>
      <c r="G29" s="108"/>
      <c r="H29" s="108"/>
    </row>
    <row r="30" spans="1:8">
      <c r="A30" s="107"/>
      <c r="B30" s="107"/>
      <c r="C30" s="107"/>
      <c r="D30" s="107"/>
      <c r="E30" s="107"/>
      <c r="F30" s="107"/>
      <c r="G30" s="107"/>
      <c r="H30" s="107"/>
    </row>
    <row r="31" spans="1:8" s="106" customFormat="1">
      <c r="A31" s="108" t="s">
        <v>264</v>
      </c>
      <c r="B31" s="108"/>
      <c r="C31" s="108">
        <f>C4+C11+C13+C17+C19+C24+C26+C29</f>
        <v>9544700</v>
      </c>
      <c r="D31" s="108">
        <f>D4+D11+D13+D17+D19+D24+D26+D29</f>
        <v>9199700</v>
      </c>
      <c r="E31" s="108">
        <f>E4+E11+E13+E17+E19+E24+E26+E29</f>
        <v>9051500</v>
      </c>
      <c r="F31" s="108"/>
      <c r="G31" s="108"/>
      <c r="H31" s="108"/>
    </row>
    <row r="32" spans="1:8">
      <c r="A32" s="107"/>
      <c r="B32" s="107"/>
      <c r="C32" s="107"/>
      <c r="D32" s="107"/>
      <c r="E32" s="107"/>
      <c r="F32" s="107"/>
      <c r="G32" s="107"/>
      <c r="H32" s="107"/>
    </row>
    <row r="33" spans="1:8">
      <c r="A33" s="107"/>
      <c r="B33" s="107"/>
      <c r="C33" s="107"/>
      <c r="D33" s="107"/>
      <c r="E33" s="107"/>
      <c r="F33" s="107"/>
      <c r="G33" s="107"/>
      <c r="H33" s="107"/>
    </row>
  </sheetData>
  <phoneticPr fontId="1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16"/>
  <sheetViews>
    <sheetView topLeftCell="A7" zoomScaleSheetLayoutView="100" workbookViewId="0">
      <selection activeCell="M10" sqref="M10"/>
    </sheetView>
  </sheetViews>
  <sheetFormatPr defaultRowHeight="18.75"/>
  <cols>
    <col min="1" max="1" width="26.28515625" style="79" customWidth="1"/>
    <col min="2" max="2" width="16.28515625" style="81" customWidth="1"/>
    <col min="3" max="3" width="14.28515625" style="81" customWidth="1"/>
    <col min="4" max="4" width="12.28515625" style="81" customWidth="1"/>
    <col min="5" max="5" width="14.140625" customWidth="1"/>
    <col min="6" max="6" width="11.42578125" customWidth="1"/>
    <col min="7" max="7" width="13.85546875" customWidth="1"/>
    <col min="8" max="8" width="11.140625" customWidth="1"/>
    <col min="9" max="9" width="12.42578125" customWidth="1"/>
    <col min="10" max="10" width="11.140625" customWidth="1"/>
    <col min="11" max="11" width="10.42578125" customWidth="1"/>
    <col min="12" max="12" width="10.85546875" customWidth="1"/>
    <col min="13" max="13" width="11.42578125" customWidth="1"/>
  </cols>
  <sheetData>
    <row r="1" spans="1:28">
      <c r="H1" s="80" t="s">
        <v>257</v>
      </c>
      <c r="I1" s="81"/>
      <c r="J1" s="81"/>
    </row>
    <row r="2" spans="1:28">
      <c r="H2" s="80" t="s">
        <v>99</v>
      </c>
      <c r="I2" s="81"/>
      <c r="J2" s="81"/>
    </row>
    <row r="3" spans="1:28">
      <c r="H3" s="80" t="s">
        <v>330</v>
      </c>
      <c r="I3" s="81"/>
      <c r="J3" s="81"/>
    </row>
    <row r="4" spans="1:28">
      <c r="H4" s="80" t="s">
        <v>339</v>
      </c>
      <c r="I4" s="81"/>
      <c r="J4" s="81"/>
    </row>
    <row r="5" spans="1:28" ht="18.75" customHeight="1">
      <c r="A5" s="376" t="s">
        <v>425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</row>
    <row r="6" spans="1:28" ht="47.25" customHeight="1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</row>
    <row r="7" spans="1:28" ht="15.75" customHeight="1">
      <c r="A7" s="376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</row>
    <row r="8" spans="1:28" ht="15.75" customHeight="1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</row>
    <row r="9" spans="1:28" s="95" customFormat="1" ht="103.5" customHeight="1">
      <c r="A9" s="96"/>
      <c r="B9" s="102" t="s">
        <v>374</v>
      </c>
      <c r="C9" s="102" t="s">
        <v>260</v>
      </c>
      <c r="D9" s="102" t="s">
        <v>261</v>
      </c>
      <c r="E9" s="102" t="s">
        <v>428</v>
      </c>
      <c r="F9" s="102" t="s">
        <v>374</v>
      </c>
      <c r="G9" s="102" t="s">
        <v>260</v>
      </c>
      <c r="H9" s="102" t="s">
        <v>261</v>
      </c>
      <c r="I9" s="102" t="s">
        <v>427</v>
      </c>
      <c r="J9" s="102" t="s">
        <v>426</v>
      </c>
      <c r="K9" s="102" t="s">
        <v>260</v>
      </c>
      <c r="L9" s="102" t="s">
        <v>261</v>
      </c>
      <c r="M9" s="102" t="s">
        <v>429</v>
      </c>
    </row>
    <row r="10" spans="1:28">
      <c r="A10" s="98" t="s">
        <v>258</v>
      </c>
      <c r="B10" s="82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</row>
    <row r="11" spans="1:28">
      <c r="A11" s="99" t="s">
        <v>259</v>
      </c>
      <c r="B11" s="82"/>
      <c r="C11" s="82"/>
      <c r="D11" s="82"/>
      <c r="E11" s="82"/>
      <c r="F11" s="103"/>
      <c r="G11" s="103"/>
      <c r="H11" s="103"/>
      <c r="I11" s="103"/>
      <c r="J11" s="103"/>
      <c r="K11" s="103"/>
      <c r="L11" s="103"/>
      <c r="M11" s="103"/>
    </row>
    <row r="12" spans="1:28" ht="38.25">
      <c r="A12" s="100" t="s">
        <v>222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</row>
    <row r="13" spans="1:28" ht="51">
      <c r="A13" s="101" t="s">
        <v>224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</row>
    <row r="14" spans="1:28">
      <c r="A14" s="90"/>
      <c r="B14" s="92"/>
    </row>
    <row r="15" spans="1:28" ht="78.75" customHeight="1">
      <c r="A15" s="1" t="s">
        <v>277</v>
      </c>
      <c r="C15" s="97"/>
      <c r="K15" s="4" t="s">
        <v>278</v>
      </c>
    </row>
    <row r="16" spans="1:28">
      <c r="AB16" t="s">
        <v>262</v>
      </c>
    </row>
  </sheetData>
  <mergeCells count="1">
    <mergeCell ref="A5:M8"/>
  </mergeCells>
  <phoneticPr fontId="15" type="noConversion"/>
  <pageMargins left="0.70866141732283472" right="0.70866141732283472" top="0.74803149606299213" bottom="0.74803149606299213" header="0.31496062992125984" footer="0.31496062992125984"/>
  <pageSetup paperSize="7" scale="6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41"/>
  <sheetViews>
    <sheetView workbookViewId="0">
      <selection activeCell="I116" sqref="I116"/>
    </sheetView>
  </sheetViews>
  <sheetFormatPr defaultRowHeight="24.95" customHeight="1"/>
  <cols>
    <col min="1" max="1" width="39.42578125" style="104" customWidth="1"/>
    <col min="2" max="2" width="11.7109375" style="104" customWidth="1"/>
    <col min="3" max="3" width="13" style="104" customWidth="1"/>
    <col min="4" max="4" width="12.7109375" style="104" customWidth="1"/>
    <col min="5" max="5" width="10.85546875" style="104" customWidth="1"/>
    <col min="6" max="8" width="12.5703125" style="104" customWidth="1"/>
    <col min="9" max="9" width="11" style="104" customWidth="1"/>
    <col min="10" max="10" width="12.28515625" style="104" hidden="1" customWidth="1"/>
    <col min="11" max="11" width="10.85546875" style="104" hidden="1" customWidth="1"/>
    <col min="12" max="16384" width="9.140625" style="104"/>
  </cols>
  <sheetData>
    <row r="1" spans="1:11" ht="24.95" customHeight="1">
      <c r="J1" s="196" t="s">
        <v>297</v>
      </c>
    </row>
    <row r="2" spans="1:11" ht="15" customHeight="1">
      <c r="J2" s="196" t="s">
        <v>298</v>
      </c>
    </row>
    <row r="3" spans="1:11" ht="14.25" customHeight="1">
      <c r="J3" s="196" t="s">
        <v>299</v>
      </c>
    </row>
    <row r="4" spans="1:11" ht="16.5" customHeight="1">
      <c r="J4" s="196" t="s">
        <v>335</v>
      </c>
    </row>
    <row r="5" spans="1:11" ht="21" customHeight="1">
      <c r="A5" s="196"/>
    </row>
    <row r="6" spans="1:11" ht="24.95" customHeight="1">
      <c r="A6" s="378" t="s">
        <v>430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</row>
    <row r="7" spans="1:11" ht="18.75" customHeight="1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</row>
    <row r="8" spans="1:11" ht="24.95" customHeight="1">
      <c r="A8" s="196"/>
      <c r="J8" s="198" t="s">
        <v>328</v>
      </c>
      <c r="K8" s="198"/>
    </row>
    <row r="9" spans="1:11" ht="24.95" customHeight="1">
      <c r="A9" s="399" t="s">
        <v>122</v>
      </c>
      <c r="B9" s="400" t="s">
        <v>123</v>
      </c>
      <c r="C9" s="399" t="s">
        <v>209</v>
      </c>
      <c r="D9" s="399" t="s">
        <v>157</v>
      </c>
      <c r="E9" s="399" t="s">
        <v>158</v>
      </c>
      <c r="F9" s="399" t="s">
        <v>300</v>
      </c>
      <c r="G9" s="405" t="s">
        <v>273</v>
      </c>
      <c r="H9" s="407" t="s">
        <v>370</v>
      </c>
      <c r="I9" s="399" t="s">
        <v>431</v>
      </c>
      <c r="J9" s="399" t="s">
        <v>345</v>
      </c>
      <c r="K9" s="399" t="s">
        <v>346</v>
      </c>
    </row>
    <row r="10" spans="1:11" ht="24.95" customHeight="1">
      <c r="A10" s="399"/>
      <c r="B10" s="400"/>
      <c r="C10" s="399"/>
      <c r="D10" s="399"/>
      <c r="E10" s="399"/>
      <c r="F10" s="399"/>
      <c r="G10" s="406"/>
      <c r="H10" s="408"/>
      <c r="I10" s="399"/>
      <c r="J10" s="399"/>
      <c r="K10" s="399"/>
    </row>
    <row r="11" spans="1:11" ht="24.95" customHeight="1">
      <c r="A11" s="199">
        <v>1</v>
      </c>
      <c r="B11" s="199">
        <v>2</v>
      </c>
      <c r="C11" s="199">
        <v>3</v>
      </c>
      <c r="D11" s="199">
        <v>4</v>
      </c>
      <c r="E11" s="199">
        <v>5</v>
      </c>
      <c r="F11" s="199">
        <v>6</v>
      </c>
      <c r="G11" s="315">
        <v>7</v>
      </c>
      <c r="H11" s="315">
        <v>8</v>
      </c>
      <c r="I11" s="315">
        <v>9</v>
      </c>
      <c r="J11" s="199">
        <v>8</v>
      </c>
      <c r="K11" s="199">
        <v>9</v>
      </c>
    </row>
    <row r="12" spans="1:11" ht="24.95" customHeight="1">
      <c r="A12" s="249" t="s">
        <v>376</v>
      </c>
      <c r="B12" s="219" t="s">
        <v>127</v>
      </c>
      <c r="C12" s="201">
        <v>996</v>
      </c>
      <c r="D12" s="201">
        <v>7700300000</v>
      </c>
      <c r="E12" s="201">
        <v>0</v>
      </c>
      <c r="F12" s="201">
        <v>0</v>
      </c>
      <c r="G12" s="309">
        <f t="shared" ref="G12:I13" si="0">G13</f>
        <v>237.5</v>
      </c>
      <c r="H12" s="327">
        <f t="shared" si="0"/>
        <v>237.5</v>
      </c>
      <c r="I12" s="202">
        <f t="shared" si="0"/>
        <v>237.5</v>
      </c>
      <c r="J12" s="202">
        <f t="shared" ref="J12:K13" si="1">J13</f>
        <v>262</v>
      </c>
      <c r="K12" s="202">
        <f t="shared" si="1"/>
        <v>263</v>
      </c>
    </row>
    <row r="13" spans="1:11" ht="15.95" customHeight="1">
      <c r="A13" s="200" t="s">
        <v>162</v>
      </c>
      <c r="B13" s="219" t="s">
        <v>127</v>
      </c>
      <c r="C13" s="201">
        <v>996</v>
      </c>
      <c r="D13" s="201">
        <v>7700300000</v>
      </c>
      <c r="E13" s="201">
        <v>0</v>
      </c>
      <c r="F13" s="201">
        <v>0</v>
      </c>
      <c r="G13" s="309">
        <f t="shared" si="0"/>
        <v>237.5</v>
      </c>
      <c r="H13" s="327">
        <f t="shared" si="0"/>
        <v>237.5</v>
      </c>
      <c r="I13" s="202">
        <f t="shared" si="0"/>
        <v>237.5</v>
      </c>
      <c r="J13" s="202">
        <f t="shared" si="1"/>
        <v>262</v>
      </c>
      <c r="K13" s="202">
        <f t="shared" si="1"/>
        <v>263</v>
      </c>
    </row>
    <row r="14" spans="1:11" ht="41.25" customHeight="1">
      <c r="A14" s="249" t="s">
        <v>377</v>
      </c>
      <c r="B14" s="219" t="s">
        <v>127</v>
      </c>
      <c r="C14" s="201">
        <v>996</v>
      </c>
      <c r="D14" s="201">
        <v>7700380110</v>
      </c>
      <c r="E14" s="201">
        <v>100</v>
      </c>
      <c r="F14" s="201">
        <v>0</v>
      </c>
      <c r="G14" s="309">
        <f>G15+G20</f>
        <v>237.5</v>
      </c>
      <c r="H14" s="327">
        <f>H15+H20</f>
        <v>237.5</v>
      </c>
      <c r="I14" s="202">
        <f>I15+I20</f>
        <v>237.5</v>
      </c>
      <c r="J14" s="202">
        <f>J15+J20</f>
        <v>262</v>
      </c>
      <c r="K14" s="202">
        <f>K15+K20</f>
        <v>263</v>
      </c>
    </row>
    <row r="15" spans="1:11" ht="15.95" customHeight="1">
      <c r="A15" s="200" t="s">
        <v>301</v>
      </c>
      <c r="B15" s="219" t="s">
        <v>127</v>
      </c>
      <c r="C15" s="201">
        <v>996</v>
      </c>
      <c r="D15" s="201">
        <v>7700380110</v>
      </c>
      <c r="E15" s="201">
        <v>100</v>
      </c>
      <c r="F15" s="201">
        <v>0</v>
      </c>
      <c r="G15" s="309">
        <f>G17+G19</f>
        <v>234.5</v>
      </c>
      <c r="H15" s="327">
        <f>H17+H19</f>
        <v>234.5</v>
      </c>
      <c r="I15" s="202">
        <f>I17+I19</f>
        <v>234.5</v>
      </c>
      <c r="J15" s="202">
        <f>J17+J19</f>
        <v>260</v>
      </c>
      <c r="K15" s="202">
        <f>K17+K19</f>
        <v>260</v>
      </c>
    </row>
    <row r="16" spans="1:11" ht="15.95" customHeight="1">
      <c r="A16" s="249" t="s">
        <v>378</v>
      </c>
      <c r="B16" s="250" t="s">
        <v>127</v>
      </c>
      <c r="C16" s="251">
        <v>996</v>
      </c>
      <c r="D16" s="251">
        <v>7700380110</v>
      </c>
      <c r="E16" s="251">
        <v>120</v>
      </c>
      <c r="F16" s="251">
        <v>210</v>
      </c>
      <c r="G16" s="309"/>
      <c r="H16" s="327"/>
      <c r="I16" s="248"/>
      <c r="J16" s="248"/>
      <c r="K16" s="248"/>
    </row>
    <row r="17" spans="1:11" ht="15.95" customHeight="1">
      <c r="A17" s="252" t="s">
        <v>379</v>
      </c>
      <c r="B17" s="220" t="s">
        <v>127</v>
      </c>
      <c r="C17" s="204">
        <v>996</v>
      </c>
      <c r="D17" s="204">
        <v>7700380110</v>
      </c>
      <c r="E17" s="204">
        <v>121</v>
      </c>
      <c r="F17" s="204">
        <v>211</v>
      </c>
      <c r="G17" s="310">
        <v>180</v>
      </c>
      <c r="H17" s="328">
        <v>180</v>
      </c>
      <c r="I17" s="205">
        <v>180</v>
      </c>
      <c r="J17" s="205">
        <v>200</v>
      </c>
      <c r="K17" s="205">
        <v>200</v>
      </c>
    </row>
    <row r="18" spans="1:11" ht="44.25" customHeight="1">
      <c r="A18" s="252" t="s">
        <v>380</v>
      </c>
      <c r="B18" s="253" t="s">
        <v>127</v>
      </c>
      <c r="C18" s="254">
        <v>996</v>
      </c>
      <c r="D18" s="254">
        <v>7700380110</v>
      </c>
      <c r="E18" s="254">
        <v>129</v>
      </c>
      <c r="F18" s="254">
        <v>0</v>
      </c>
      <c r="G18" s="310">
        <v>54.5</v>
      </c>
      <c r="H18" s="328">
        <v>54.5</v>
      </c>
      <c r="I18" s="255">
        <v>54.5</v>
      </c>
      <c r="J18" s="255"/>
      <c r="K18" s="255"/>
    </row>
    <row r="19" spans="1:11" ht="15.95" customHeight="1">
      <c r="A19" s="203" t="s">
        <v>302</v>
      </c>
      <c r="B19" s="220" t="s">
        <v>127</v>
      </c>
      <c r="C19" s="204">
        <v>996</v>
      </c>
      <c r="D19" s="204">
        <v>7700380110</v>
      </c>
      <c r="E19" s="204">
        <v>129</v>
      </c>
      <c r="F19" s="204">
        <v>213</v>
      </c>
      <c r="G19" s="310">
        <v>54.5</v>
      </c>
      <c r="H19" s="328">
        <v>54.5</v>
      </c>
      <c r="I19" s="205">
        <v>54.5</v>
      </c>
      <c r="J19" s="205">
        <v>60</v>
      </c>
      <c r="K19" s="205">
        <v>60</v>
      </c>
    </row>
    <row r="20" spans="1:11" ht="26.25" customHeight="1">
      <c r="A20" s="249" t="s">
        <v>381</v>
      </c>
      <c r="B20" s="219" t="s">
        <v>127</v>
      </c>
      <c r="C20" s="201">
        <v>996</v>
      </c>
      <c r="D20" s="201">
        <v>7700380190</v>
      </c>
      <c r="E20" s="201">
        <v>122</v>
      </c>
      <c r="F20" s="201">
        <v>0</v>
      </c>
      <c r="G20" s="309">
        <v>3</v>
      </c>
      <c r="H20" s="327">
        <v>3</v>
      </c>
      <c r="I20" s="202">
        <v>3</v>
      </c>
      <c r="J20" s="202">
        <v>2</v>
      </c>
      <c r="K20" s="202">
        <v>3</v>
      </c>
    </row>
    <row r="21" spans="1:11" ht="15.75" customHeight="1">
      <c r="A21" s="249" t="s">
        <v>303</v>
      </c>
      <c r="B21" s="250" t="s">
        <v>127</v>
      </c>
      <c r="C21" s="251">
        <v>996</v>
      </c>
      <c r="D21" s="251">
        <v>7700380190</v>
      </c>
      <c r="E21" s="251">
        <v>122</v>
      </c>
      <c r="F21" s="251">
        <v>212</v>
      </c>
      <c r="G21" s="309">
        <v>3</v>
      </c>
      <c r="H21" s="327">
        <v>3</v>
      </c>
      <c r="I21" s="248">
        <v>3</v>
      </c>
      <c r="J21" s="248"/>
      <c r="K21" s="248"/>
    </row>
    <row r="22" spans="1:11" ht="34.5" customHeight="1">
      <c r="A22" s="249" t="s">
        <v>128</v>
      </c>
      <c r="B22" s="219" t="s">
        <v>129</v>
      </c>
      <c r="C22" s="201">
        <v>996</v>
      </c>
      <c r="D22" s="201">
        <v>7700400000</v>
      </c>
      <c r="E22" s="201">
        <v>0</v>
      </c>
      <c r="F22" s="201">
        <v>200</v>
      </c>
      <c r="G22" s="309">
        <f>G23</f>
        <v>1010.6</v>
      </c>
      <c r="H22" s="327">
        <f>H23</f>
        <v>1010.6</v>
      </c>
      <c r="I22" s="202">
        <f>I23</f>
        <v>1015.3000000000001</v>
      </c>
      <c r="J22" s="202">
        <f t="shared" ref="J22:K22" si="2">J23</f>
        <v>1589.1</v>
      </c>
      <c r="K22" s="202">
        <f t="shared" si="2"/>
        <v>1636</v>
      </c>
    </row>
    <row r="23" spans="1:11" ht="15.95" customHeight="1">
      <c r="A23" s="200" t="s">
        <v>164</v>
      </c>
      <c r="B23" s="219" t="s">
        <v>129</v>
      </c>
      <c r="C23" s="201">
        <v>996</v>
      </c>
      <c r="D23" s="201">
        <v>7700400000</v>
      </c>
      <c r="E23" s="201">
        <v>0</v>
      </c>
      <c r="F23" s="201">
        <v>200</v>
      </c>
      <c r="G23" s="309">
        <f>G25+G32+G42+G46+G31</f>
        <v>1010.6</v>
      </c>
      <c r="H23" s="327">
        <f>H25+H32+H42+H46+H31</f>
        <v>1010.6</v>
      </c>
      <c r="I23" s="202">
        <f>I25+I32+I42+I46+I31</f>
        <v>1015.3000000000001</v>
      </c>
      <c r="J23" s="202">
        <f>J25+J32+J42+J46+J31</f>
        <v>1589.1</v>
      </c>
      <c r="K23" s="202">
        <f>K25+K32+K42+K46+K31</f>
        <v>1636</v>
      </c>
    </row>
    <row r="24" spans="1:11" ht="71.25" customHeight="1">
      <c r="A24" s="262" t="s">
        <v>377</v>
      </c>
      <c r="B24" s="263" t="s">
        <v>129</v>
      </c>
      <c r="C24" s="260">
        <v>996</v>
      </c>
      <c r="D24" s="260">
        <v>7700400000</v>
      </c>
      <c r="E24" s="260">
        <v>100</v>
      </c>
      <c r="F24" s="260">
        <v>200</v>
      </c>
      <c r="G24" s="309">
        <f>G25</f>
        <v>862</v>
      </c>
      <c r="H24" s="327">
        <f>H25</f>
        <v>862</v>
      </c>
      <c r="I24" s="261">
        <f>I25</f>
        <v>866.7</v>
      </c>
      <c r="J24" s="261"/>
      <c r="K24" s="261"/>
    </row>
    <row r="25" spans="1:11" ht="24.95" customHeight="1">
      <c r="A25" s="262" t="s">
        <v>378</v>
      </c>
      <c r="B25" s="219" t="s">
        <v>129</v>
      </c>
      <c r="C25" s="201">
        <v>996</v>
      </c>
      <c r="D25" s="201">
        <v>7700480110</v>
      </c>
      <c r="E25" s="201">
        <v>120</v>
      </c>
      <c r="F25" s="201">
        <v>210</v>
      </c>
      <c r="G25" s="309">
        <f>G27+G29</f>
        <v>862</v>
      </c>
      <c r="H25" s="327">
        <f>H27+H29</f>
        <v>862</v>
      </c>
      <c r="I25" s="202">
        <f>I27+I29</f>
        <v>866.7</v>
      </c>
      <c r="J25" s="202">
        <f>J27+J29</f>
        <v>1380</v>
      </c>
      <c r="K25" s="202">
        <f>K27+K29</f>
        <v>1380</v>
      </c>
    </row>
    <row r="26" spans="1:11" ht="24.95" customHeight="1">
      <c r="A26" s="262" t="s">
        <v>382</v>
      </c>
      <c r="B26" s="263" t="s">
        <v>129</v>
      </c>
      <c r="C26" s="260">
        <v>996</v>
      </c>
      <c r="D26" s="260">
        <v>7700480110</v>
      </c>
      <c r="E26" s="260">
        <v>121</v>
      </c>
      <c r="F26" s="260">
        <v>0</v>
      </c>
      <c r="G26" s="309">
        <v>862</v>
      </c>
      <c r="H26" s="327">
        <v>862</v>
      </c>
      <c r="I26" s="261">
        <v>866.7</v>
      </c>
      <c r="J26" s="261"/>
      <c r="K26" s="261"/>
    </row>
    <row r="27" spans="1:11" ht="15.95" customHeight="1">
      <c r="A27" s="257" t="s">
        <v>379</v>
      </c>
      <c r="B27" s="220" t="s">
        <v>129</v>
      </c>
      <c r="C27" s="204">
        <v>996</v>
      </c>
      <c r="D27" s="204">
        <v>7700480110</v>
      </c>
      <c r="E27" s="204">
        <v>121</v>
      </c>
      <c r="F27" s="204">
        <v>211</v>
      </c>
      <c r="G27" s="310">
        <v>662</v>
      </c>
      <c r="H27" s="328">
        <v>662</v>
      </c>
      <c r="I27" s="205">
        <v>665.7</v>
      </c>
      <c r="J27" s="205">
        <v>1060</v>
      </c>
      <c r="K27" s="205">
        <v>1060</v>
      </c>
    </row>
    <row r="28" spans="1:11" ht="15.95" customHeight="1">
      <c r="A28" s="257" t="s">
        <v>380</v>
      </c>
      <c r="B28" s="258" t="s">
        <v>129</v>
      </c>
      <c r="C28" s="259">
        <v>996</v>
      </c>
      <c r="D28" s="259">
        <v>7700480110</v>
      </c>
      <c r="E28" s="259">
        <v>129</v>
      </c>
      <c r="F28" s="259"/>
      <c r="G28" s="310">
        <v>200</v>
      </c>
      <c r="H28" s="328">
        <v>200</v>
      </c>
      <c r="I28" s="256">
        <v>201</v>
      </c>
      <c r="J28" s="256"/>
      <c r="K28" s="256"/>
    </row>
    <row r="29" spans="1:11" ht="15.95" customHeight="1">
      <c r="A29" s="257" t="s">
        <v>302</v>
      </c>
      <c r="B29" s="220" t="s">
        <v>129</v>
      </c>
      <c r="C29" s="204">
        <v>996</v>
      </c>
      <c r="D29" s="204">
        <v>7700480110</v>
      </c>
      <c r="E29" s="204">
        <v>129</v>
      </c>
      <c r="F29" s="204">
        <v>213</v>
      </c>
      <c r="G29" s="310">
        <v>200</v>
      </c>
      <c r="H29" s="328">
        <v>200</v>
      </c>
      <c r="I29" s="205">
        <v>201</v>
      </c>
      <c r="J29" s="205">
        <v>320</v>
      </c>
      <c r="K29" s="205">
        <v>320</v>
      </c>
    </row>
    <row r="30" spans="1:11" ht="15.95" customHeight="1">
      <c r="A30" s="257" t="s">
        <v>381</v>
      </c>
      <c r="B30" s="258" t="s">
        <v>129</v>
      </c>
      <c r="C30" s="259">
        <v>996</v>
      </c>
      <c r="D30" s="259">
        <v>7700480190</v>
      </c>
      <c r="E30" s="259">
        <v>122</v>
      </c>
      <c r="F30" s="259"/>
      <c r="G30" s="310">
        <v>3</v>
      </c>
      <c r="H30" s="328">
        <v>3</v>
      </c>
      <c r="I30" s="256">
        <v>3</v>
      </c>
      <c r="J30" s="256"/>
      <c r="K30" s="256"/>
    </row>
    <row r="31" spans="1:11" ht="15.95" customHeight="1">
      <c r="A31" s="200" t="s">
        <v>303</v>
      </c>
      <c r="B31" s="219" t="s">
        <v>129</v>
      </c>
      <c r="C31" s="201">
        <v>996</v>
      </c>
      <c r="D31" s="201">
        <v>7700480190</v>
      </c>
      <c r="E31" s="201">
        <v>122</v>
      </c>
      <c r="F31" s="201">
        <v>212</v>
      </c>
      <c r="G31" s="309">
        <v>3</v>
      </c>
      <c r="H31" s="327">
        <v>3</v>
      </c>
      <c r="I31" s="202">
        <v>3</v>
      </c>
      <c r="J31" s="202">
        <v>2</v>
      </c>
      <c r="K31" s="202">
        <v>3</v>
      </c>
    </row>
    <row r="32" spans="1:11" ht="35.25" customHeight="1">
      <c r="A32" s="262" t="s">
        <v>383</v>
      </c>
      <c r="B32" s="219" t="s">
        <v>129</v>
      </c>
      <c r="C32" s="201">
        <v>996</v>
      </c>
      <c r="D32" s="201">
        <v>7700480190</v>
      </c>
      <c r="E32" s="201">
        <v>200</v>
      </c>
      <c r="F32" s="201">
        <v>220</v>
      </c>
      <c r="G32" s="309">
        <f>G34+G35+G36+G37+G39+G40+G41</f>
        <v>105.6</v>
      </c>
      <c r="H32" s="327">
        <v>105.6</v>
      </c>
      <c r="I32" s="202">
        <f>I34+I35+I36+I37+I39+I40+I41</f>
        <v>105.6</v>
      </c>
      <c r="J32" s="202">
        <f t="shared" ref="J32:K32" si="3">J34+J35+J36+J37+J39+J40+J41</f>
        <v>147.80000000000001</v>
      </c>
      <c r="K32" s="202">
        <f t="shared" si="3"/>
        <v>193.7</v>
      </c>
    </row>
    <row r="33" spans="1:11" ht="35.25" customHeight="1">
      <c r="A33" s="262" t="s">
        <v>384</v>
      </c>
      <c r="B33" s="263" t="s">
        <v>129</v>
      </c>
      <c r="C33" s="260">
        <v>996</v>
      </c>
      <c r="D33" s="260">
        <v>7700480190</v>
      </c>
      <c r="E33" s="260">
        <v>240</v>
      </c>
      <c r="F33" s="260"/>
      <c r="G33" s="309">
        <f>G34+G35+G36+G37+G39+G40+G41</f>
        <v>105.6</v>
      </c>
      <c r="H33" s="327">
        <f>H34+H35+H36+H37+H39+H40+H41</f>
        <v>105.6</v>
      </c>
      <c r="I33" s="261">
        <f>I34+I35+I36+I37+I39+I40+I41</f>
        <v>105.6</v>
      </c>
      <c r="J33" s="261"/>
      <c r="K33" s="261"/>
    </row>
    <row r="34" spans="1:11" ht="15.95" customHeight="1">
      <c r="A34" s="203" t="s">
        <v>305</v>
      </c>
      <c r="B34" s="220" t="s">
        <v>129</v>
      </c>
      <c r="C34" s="204">
        <v>996</v>
      </c>
      <c r="D34" s="204">
        <v>7700480190</v>
      </c>
      <c r="E34" s="204">
        <v>244</v>
      </c>
      <c r="F34" s="204">
        <v>221</v>
      </c>
      <c r="G34" s="310">
        <v>39.200000000000003</v>
      </c>
      <c r="H34" s="328">
        <v>39.200000000000003</v>
      </c>
      <c r="I34" s="205">
        <v>39.200000000000003</v>
      </c>
      <c r="J34" s="205">
        <v>32.799999999999997</v>
      </c>
      <c r="K34" s="205">
        <v>66.7</v>
      </c>
    </row>
    <row r="35" spans="1:11" ht="15.95" customHeight="1">
      <c r="A35" s="203" t="s">
        <v>306</v>
      </c>
      <c r="B35" s="220" t="s">
        <v>129</v>
      </c>
      <c r="C35" s="204">
        <v>996</v>
      </c>
      <c r="D35" s="204">
        <v>7700480190</v>
      </c>
      <c r="E35" s="204">
        <v>244</v>
      </c>
      <c r="F35" s="204">
        <v>222</v>
      </c>
      <c r="G35" s="310">
        <v>4</v>
      </c>
      <c r="H35" s="328">
        <v>4</v>
      </c>
      <c r="I35" s="205">
        <v>4</v>
      </c>
      <c r="J35" s="205">
        <v>2</v>
      </c>
      <c r="K35" s="205">
        <v>2</v>
      </c>
    </row>
    <row r="36" spans="1:11" ht="15.95" customHeight="1">
      <c r="A36" s="203" t="s">
        <v>307</v>
      </c>
      <c r="B36" s="220" t="s">
        <v>129</v>
      </c>
      <c r="C36" s="204">
        <v>996</v>
      </c>
      <c r="D36" s="204">
        <v>7700480190</v>
      </c>
      <c r="E36" s="204">
        <v>244</v>
      </c>
      <c r="F36" s="204">
        <v>223</v>
      </c>
      <c r="G36" s="310">
        <v>43.4</v>
      </c>
      <c r="H36" s="328">
        <v>43.4</v>
      </c>
      <c r="I36" s="205">
        <v>43.4</v>
      </c>
      <c r="J36" s="205">
        <v>30</v>
      </c>
      <c r="K36" s="205">
        <v>32</v>
      </c>
    </row>
    <row r="37" spans="1:11" ht="15.95" customHeight="1">
      <c r="A37" s="401" t="s">
        <v>308</v>
      </c>
      <c r="B37" s="402" t="s">
        <v>129</v>
      </c>
      <c r="C37" s="403">
        <v>996</v>
      </c>
      <c r="D37" s="403">
        <v>7700480190</v>
      </c>
      <c r="E37" s="403">
        <v>244</v>
      </c>
      <c r="F37" s="204">
        <v>225</v>
      </c>
      <c r="G37" s="310">
        <v>10</v>
      </c>
      <c r="H37" s="328">
        <v>10</v>
      </c>
      <c r="I37" s="404">
        <v>10</v>
      </c>
      <c r="J37" s="404">
        <v>2</v>
      </c>
      <c r="K37" s="404">
        <v>2</v>
      </c>
    </row>
    <row r="38" spans="1:11" ht="24.95" hidden="1" customHeight="1">
      <c r="A38" s="401"/>
      <c r="B38" s="402"/>
      <c r="C38" s="403"/>
      <c r="D38" s="403"/>
      <c r="E38" s="403"/>
      <c r="F38" s="204"/>
      <c r="G38" s="310"/>
      <c r="H38" s="328"/>
      <c r="I38" s="404"/>
      <c r="J38" s="404"/>
      <c r="K38" s="404"/>
    </row>
    <row r="39" spans="1:11" ht="15.95" customHeight="1">
      <c r="A39" s="203" t="s">
        <v>308</v>
      </c>
      <c r="B39" s="220" t="s">
        <v>129</v>
      </c>
      <c r="C39" s="204">
        <v>996</v>
      </c>
      <c r="D39" s="204">
        <v>7700480190</v>
      </c>
      <c r="E39" s="204">
        <v>244</v>
      </c>
      <c r="F39" s="204">
        <v>225</v>
      </c>
      <c r="G39" s="310">
        <v>5</v>
      </c>
      <c r="H39" s="328">
        <v>5</v>
      </c>
      <c r="I39" s="205">
        <v>5</v>
      </c>
      <c r="J39" s="205">
        <v>30</v>
      </c>
      <c r="K39" s="205">
        <v>30</v>
      </c>
    </row>
    <row r="40" spans="1:11" ht="15.95" customHeight="1">
      <c r="A40" s="203" t="s">
        <v>309</v>
      </c>
      <c r="B40" s="220" t="s">
        <v>129</v>
      </c>
      <c r="C40" s="204">
        <v>996</v>
      </c>
      <c r="D40" s="204">
        <v>7700480190</v>
      </c>
      <c r="E40" s="204">
        <v>244</v>
      </c>
      <c r="F40" s="204">
        <v>226</v>
      </c>
      <c r="G40" s="310">
        <v>2</v>
      </c>
      <c r="H40" s="328">
        <v>2</v>
      </c>
      <c r="I40" s="205">
        <v>2</v>
      </c>
      <c r="J40" s="205">
        <v>31</v>
      </c>
      <c r="K40" s="205">
        <v>41</v>
      </c>
    </row>
    <row r="41" spans="1:11" ht="15.95" customHeight="1">
      <c r="A41" s="203" t="s">
        <v>309</v>
      </c>
      <c r="B41" s="220" t="s">
        <v>129</v>
      </c>
      <c r="C41" s="204">
        <v>996</v>
      </c>
      <c r="D41" s="204">
        <v>7700480190</v>
      </c>
      <c r="E41" s="204">
        <v>244</v>
      </c>
      <c r="F41" s="204">
        <v>226</v>
      </c>
      <c r="G41" s="310">
        <v>2</v>
      </c>
      <c r="H41" s="328">
        <v>2</v>
      </c>
      <c r="I41" s="205">
        <v>2</v>
      </c>
      <c r="J41" s="205">
        <v>20</v>
      </c>
      <c r="K41" s="205">
        <v>20</v>
      </c>
    </row>
    <row r="42" spans="1:11" ht="15.95" customHeight="1">
      <c r="A42" s="200" t="s">
        <v>310</v>
      </c>
      <c r="B42" s="219" t="s">
        <v>129</v>
      </c>
      <c r="C42" s="201">
        <v>996</v>
      </c>
      <c r="D42" s="204">
        <v>7700480190</v>
      </c>
      <c r="E42" s="201">
        <v>0</v>
      </c>
      <c r="F42" s="201">
        <v>290</v>
      </c>
      <c r="G42" s="309">
        <f>G43+G44+G45</f>
        <v>3</v>
      </c>
      <c r="H42" s="327">
        <f>H43+H44+H45</f>
        <v>3</v>
      </c>
      <c r="I42" s="202">
        <f>I43+I44+I45</f>
        <v>3</v>
      </c>
      <c r="J42" s="202">
        <f>J43+J44</f>
        <v>7</v>
      </c>
      <c r="K42" s="202">
        <f>K43+K44</f>
        <v>7</v>
      </c>
    </row>
    <row r="43" spans="1:11" ht="15.95" customHeight="1">
      <c r="A43" s="203" t="s">
        <v>311</v>
      </c>
      <c r="B43" s="220" t="s">
        <v>129</v>
      </c>
      <c r="C43" s="204">
        <v>996</v>
      </c>
      <c r="D43" s="204">
        <v>7700480190</v>
      </c>
      <c r="E43" s="204">
        <v>244</v>
      </c>
      <c r="F43" s="204">
        <v>290</v>
      </c>
      <c r="G43" s="310">
        <v>1</v>
      </c>
      <c r="H43" s="328">
        <v>1</v>
      </c>
      <c r="I43" s="205">
        <v>1</v>
      </c>
      <c r="J43" s="205">
        <v>5</v>
      </c>
      <c r="K43" s="205">
        <v>5</v>
      </c>
    </row>
    <row r="44" spans="1:11" ht="15.95" customHeight="1">
      <c r="A44" s="203" t="s">
        <v>311</v>
      </c>
      <c r="B44" s="220" t="s">
        <v>129</v>
      </c>
      <c r="C44" s="204">
        <v>996</v>
      </c>
      <c r="D44" s="204">
        <v>7700489999</v>
      </c>
      <c r="E44" s="204">
        <v>852</v>
      </c>
      <c r="F44" s="204">
        <v>290</v>
      </c>
      <c r="G44" s="310">
        <v>1</v>
      </c>
      <c r="H44" s="328">
        <v>1</v>
      </c>
      <c r="I44" s="205">
        <v>1</v>
      </c>
      <c r="J44" s="205">
        <v>2</v>
      </c>
      <c r="K44" s="205">
        <v>2</v>
      </c>
    </row>
    <row r="45" spans="1:11" ht="15.95" customHeight="1">
      <c r="A45" s="324" t="s">
        <v>436</v>
      </c>
      <c r="B45" s="325" t="s">
        <v>129</v>
      </c>
      <c r="C45" s="326">
        <v>996</v>
      </c>
      <c r="D45" s="326">
        <v>7700489999</v>
      </c>
      <c r="E45" s="326">
        <v>853</v>
      </c>
      <c r="F45" s="326">
        <v>290</v>
      </c>
      <c r="G45" s="310">
        <v>1</v>
      </c>
      <c r="H45" s="328">
        <v>1</v>
      </c>
      <c r="I45" s="323">
        <v>1</v>
      </c>
      <c r="J45" s="323"/>
      <c r="K45" s="323"/>
    </row>
    <row r="46" spans="1:11" ht="15.95" customHeight="1">
      <c r="A46" s="200" t="s">
        <v>312</v>
      </c>
      <c r="B46" s="219" t="s">
        <v>129</v>
      </c>
      <c r="C46" s="201">
        <v>996</v>
      </c>
      <c r="D46" s="201">
        <v>7700480190</v>
      </c>
      <c r="E46" s="201">
        <v>0</v>
      </c>
      <c r="F46" s="201">
        <v>300</v>
      </c>
      <c r="G46" s="309">
        <f>G47+G48+G49</f>
        <v>37</v>
      </c>
      <c r="H46" s="327">
        <f>H47+H48+H49</f>
        <v>37</v>
      </c>
      <c r="I46" s="202">
        <f>I47+I48+I49</f>
        <v>37</v>
      </c>
      <c r="J46" s="202">
        <f t="shared" ref="J46:K46" si="4">J47+J48+J49</f>
        <v>52.3</v>
      </c>
      <c r="K46" s="202">
        <f t="shared" si="4"/>
        <v>52.3</v>
      </c>
    </row>
    <row r="47" spans="1:11" ht="15.95" customHeight="1">
      <c r="A47" s="203" t="s">
        <v>313</v>
      </c>
      <c r="B47" s="220" t="s">
        <v>129</v>
      </c>
      <c r="C47" s="204">
        <v>996</v>
      </c>
      <c r="D47" s="204">
        <v>7700480190</v>
      </c>
      <c r="E47" s="204">
        <v>244</v>
      </c>
      <c r="F47" s="204">
        <v>310</v>
      </c>
      <c r="G47" s="310">
        <v>15</v>
      </c>
      <c r="H47" s="328">
        <v>15</v>
      </c>
      <c r="I47" s="205">
        <v>15</v>
      </c>
      <c r="J47" s="205">
        <v>5</v>
      </c>
      <c r="K47" s="205">
        <v>5</v>
      </c>
    </row>
    <row r="48" spans="1:11" ht="15.95" customHeight="1">
      <c r="A48" s="203" t="s">
        <v>314</v>
      </c>
      <c r="B48" s="220" t="s">
        <v>129</v>
      </c>
      <c r="C48" s="204">
        <v>996</v>
      </c>
      <c r="D48" s="204">
        <v>7700480190</v>
      </c>
      <c r="E48" s="204">
        <v>244</v>
      </c>
      <c r="F48" s="204">
        <v>340</v>
      </c>
      <c r="G48" s="310">
        <v>2</v>
      </c>
      <c r="H48" s="328">
        <v>2</v>
      </c>
      <c r="I48" s="205">
        <v>2</v>
      </c>
      <c r="J48" s="205">
        <v>2</v>
      </c>
      <c r="K48" s="205">
        <v>2</v>
      </c>
    </row>
    <row r="49" spans="1:11" ht="15.95" customHeight="1">
      <c r="A49" s="203" t="s">
        <v>314</v>
      </c>
      <c r="B49" s="220" t="s">
        <v>129</v>
      </c>
      <c r="C49" s="204">
        <v>996</v>
      </c>
      <c r="D49" s="204">
        <v>7700480190</v>
      </c>
      <c r="E49" s="204">
        <v>244</v>
      </c>
      <c r="F49" s="204">
        <v>340</v>
      </c>
      <c r="G49" s="310">
        <v>20</v>
      </c>
      <c r="H49" s="328">
        <v>20</v>
      </c>
      <c r="I49" s="205">
        <v>20</v>
      </c>
      <c r="J49" s="205">
        <v>45.3</v>
      </c>
      <c r="K49" s="205">
        <v>45.3</v>
      </c>
    </row>
    <row r="50" spans="1:11" ht="37.5" customHeight="1">
      <c r="A50" s="262" t="s">
        <v>385</v>
      </c>
      <c r="B50" s="258" t="s">
        <v>131</v>
      </c>
      <c r="C50" s="259">
        <v>996</v>
      </c>
      <c r="D50" s="259">
        <v>7700130000</v>
      </c>
      <c r="E50" s="259"/>
      <c r="F50" s="259"/>
      <c r="G50" s="309">
        <f>G52</f>
        <v>238.3</v>
      </c>
      <c r="H50" s="327">
        <f>H52</f>
        <v>238.3</v>
      </c>
      <c r="I50" s="277">
        <f>I52</f>
        <v>238.3</v>
      </c>
      <c r="J50" s="256"/>
      <c r="K50" s="256"/>
    </row>
    <row r="51" spans="1:11" ht="35.25" customHeight="1">
      <c r="A51" s="200" t="s">
        <v>315</v>
      </c>
      <c r="B51" s="219" t="s">
        <v>131</v>
      </c>
      <c r="C51" s="201">
        <v>996</v>
      </c>
      <c r="D51" s="201">
        <v>7701300000</v>
      </c>
      <c r="E51" s="201">
        <v>500</v>
      </c>
      <c r="F51" s="201">
        <v>0</v>
      </c>
      <c r="G51" s="309">
        <v>238.3</v>
      </c>
      <c r="H51" s="327">
        <v>238.3</v>
      </c>
      <c r="I51" s="202">
        <v>238.3</v>
      </c>
      <c r="J51" s="202">
        <f t="shared" ref="J51:K51" si="5">J52</f>
        <v>9</v>
      </c>
      <c r="K51" s="202">
        <f t="shared" si="5"/>
        <v>9</v>
      </c>
    </row>
    <row r="52" spans="1:11" ht="15.75" customHeight="1">
      <c r="A52" s="257" t="s">
        <v>38</v>
      </c>
      <c r="B52" s="220" t="s">
        <v>131</v>
      </c>
      <c r="C52" s="204">
        <v>996</v>
      </c>
      <c r="D52" s="204">
        <v>7701389999</v>
      </c>
      <c r="E52" s="204">
        <v>500</v>
      </c>
      <c r="F52" s="204">
        <v>250</v>
      </c>
      <c r="G52" s="310">
        <v>238.3</v>
      </c>
      <c r="H52" s="328">
        <v>238.3</v>
      </c>
      <c r="I52" s="205">
        <v>238.3</v>
      </c>
      <c r="J52" s="205">
        <v>9</v>
      </c>
      <c r="K52" s="205">
        <v>9</v>
      </c>
    </row>
    <row r="53" spans="1:11" ht="24.75" customHeight="1">
      <c r="A53" s="257" t="s">
        <v>386</v>
      </c>
      <c r="B53" s="220" t="s">
        <v>131</v>
      </c>
      <c r="C53" s="204">
        <v>996</v>
      </c>
      <c r="D53" s="259">
        <v>7701389999</v>
      </c>
      <c r="E53" s="204">
        <v>540</v>
      </c>
      <c r="F53" s="204">
        <v>251</v>
      </c>
      <c r="G53" s="310">
        <v>9</v>
      </c>
      <c r="H53" s="328">
        <v>9</v>
      </c>
      <c r="I53" s="205">
        <v>9</v>
      </c>
      <c r="J53" s="205">
        <v>9</v>
      </c>
      <c r="K53" s="205">
        <v>9</v>
      </c>
    </row>
    <row r="54" spans="1:11" ht="24.75" customHeight="1">
      <c r="A54" s="280" t="s">
        <v>386</v>
      </c>
      <c r="B54" s="281" t="s">
        <v>131</v>
      </c>
      <c r="C54" s="282">
        <v>996</v>
      </c>
      <c r="D54" s="282">
        <v>7700480190</v>
      </c>
      <c r="E54" s="282">
        <v>540</v>
      </c>
      <c r="F54" s="282">
        <v>251</v>
      </c>
      <c r="G54" s="310">
        <v>229.3</v>
      </c>
      <c r="H54" s="328">
        <v>229.3</v>
      </c>
      <c r="I54" s="279">
        <v>229.3</v>
      </c>
      <c r="J54" s="279"/>
      <c r="K54" s="279"/>
    </row>
    <row r="55" spans="1:11" ht="24.95" customHeight="1">
      <c r="A55" s="200" t="s">
        <v>316</v>
      </c>
      <c r="B55" s="219" t="s">
        <v>329</v>
      </c>
      <c r="C55" s="201">
        <v>996</v>
      </c>
      <c r="D55" s="201">
        <v>9020100000</v>
      </c>
      <c r="E55" s="201">
        <v>800</v>
      </c>
      <c r="F55" s="201">
        <v>290</v>
      </c>
      <c r="G55" s="309">
        <v>169.2</v>
      </c>
      <c r="H55" s="327">
        <f>H56</f>
        <v>0</v>
      </c>
      <c r="I55" s="327">
        <v>0</v>
      </c>
      <c r="J55" s="202">
        <v>0</v>
      </c>
      <c r="K55" s="202">
        <v>0</v>
      </c>
    </row>
    <row r="56" spans="1:11" ht="24.95" customHeight="1">
      <c r="A56" s="265" t="s">
        <v>333</v>
      </c>
      <c r="B56" s="266" t="s">
        <v>329</v>
      </c>
      <c r="C56" s="268">
        <v>996</v>
      </c>
      <c r="D56" s="268">
        <v>9020180190</v>
      </c>
      <c r="E56" s="268">
        <v>880</v>
      </c>
      <c r="F56" s="268">
        <v>290</v>
      </c>
      <c r="G56" s="310">
        <v>169.2</v>
      </c>
      <c r="H56" s="327">
        <v>0</v>
      </c>
      <c r="I56" s="327">
        <v>0</v>
      </c>
      <c r="J56" s="264"/>
      <c r="K56" s="264"/>
    </row>
    <row r="57" spans="1:11" ht="15.95" customHeight="1">
      <c r="A57" s="200" t="s">
        <v>132</v>
      </c>
      <c r="B57" s="219" t="s">
        <v>133</v>
      </c>
      <c r="C57" s="201">
        <v>996</v>
      </c>
      <c r="D57" s="201">
        <v>7700000000</v>
      </c>
      <c r="E57" s="201">
        <v>800</v>
      </c>
      <c r="F57" s="201">
        <v>0</v>
      </c>
      <c r="G57" s="309">
        <f>G58</f>
        <v>3</v>
      </c>
      <c r="H57" s="327">
        <f>H58</f>
        <v>3</v>
      </c>
      <c r="I57" s="202">
        <f>I58</f>
        <v>3</v>
      </c>
      <c r="J57" s="202">
        <f t="shared" ref="J57:K57" si="6">J58</f>
        <v>3</v>
      </c>
      <c r="K57" s="202">
        <f t="shared" si="6"/>
        <v>3</v>
      </c>
    </row>
    <row r="58" spans="1:11" ht="21.75" customHeight="1">
      <c r="A58" s="257" t="s">
        <v>171</v>
      </c>
      <c r="B58" s="220" t="s">
        <v>133</v>
      </c>
      <c r="C58" s="204">
        <v>996</v>
      </c>
      <c r="D58" s="204">
        <v>7700189120</v>
      </c>
      <c r="E58" s="204">
        <v>800</v>
      </c>
      <c r="F58" s="204">
        <v>0</v>
      </c>
      <c r="G58" s="310">
        <v>3</v>
      </c>
      <c r="H58" s="328">
        <v>3</v>
      </c>
      <c r="I58" s="205">
        <v>3</v>
      </c>
      <c r="J58" s="205">
        <v>3</v>
      </c>
      <c r="K58" s="205">
        <v>3</v>
      </c>
    </row>
    <row r="59" spans="1:11" ht="22.5" customHeight="1">
      <c r="A59" s="269" t="s">
        <v>387</v>
      </c>
      <c r="B59" s="270" t="s">
        <v>133</v>
      </c>
      <c r="C59" s="259">
        <v>996</v>
      </c>
      <c r="D59" s="259">
        <v>7700189120</v>
      </c>
      <c r="E59" s="259">
        <v>870</v>
      </c>
      <c r="F59" s="259">
        <v>0</v>
      </c>
      <c r="G59" s="310">
        <v>3</v>
      </c>
      <c r="H59" s="328">
        <v>3</v>
      </c>
      <c r="I59" s="256">
        <v>3</v>
      </c>
      <c r="J59" s="256"/>
      <c r="K59" s="256"/>
    </row>
    <row r="60" spans="1:11" ht="15.95" customHeight="1">
      <c r="A60" s="203" t="s">
        <v>172</v>
      </c>
      <c r="B60" s="220" t="s">
        <v>133</v>
      </c>
      <c r="C60" s="204">
        <v>996</v>
      </c>
      <c r="D60" s="204">
        <v>7700189120</v>
      </c>
      <c r="E60" s="204">
        <v>870</v>
      </c>
      <c r="F60" s="204">
        <v>200</v>
      </c>
      <c r="G60" s="310">
        <v>3</v>
      </c>
      <c r="H60" s="328">
        <v>3</v>
      </c>
      <c r="I60" s="205">
        <v>3</v>
      </c>
      <c r="J60" s="205">
        <v>3</v>
      </c>
      <c r="K60" s="205">
        <v>3</v>
      </c>
    </row>
    <row r="61" spans="1:11" ht="15.95" customHeight="1">
      <c r="A61" s="203" t="s">
        <v>311</v>
      </c>
      <c r="B61" s="220" t="s">
        <v>133</v>
      </c>
      <c r="C61" s="204">
        <v>996</v>
      </c>
      <c r="D61" s="204">
        <v>7700189120</v>
      </c>
      <c r="E61" s="204">
        <v>870</v>
      </c>
      <c r="F61" s="204">
        <v>290</v>
      </c>
      <c r="G61" s="310">
        <v>3</v>
      </c>
      <c r="H61" s="328">
        <v>3</v>
      </c>
      <c r="I61" s="205">
        <v>3</v>
      </c>
      <c r="J61" s="205">
        <v>3</v>
      </c>
      <c r="K61" s="205">
        <v>3</v>
      </c>
    </row>
    <row r="62" spans="1:11" ht="99" customHeight="1">
      <c r="A62" s="265" t="s">
        <v>388</v>
      </c>
      <c r="B62" s="222" t="s">
        <v>340</v>
      </c>
      <c r="C62" s="212">
        <v>996</v>
      </c>
      <c r="D62" s="268" t="s">
        <v>375</v>
      </c>
      <c r="E62" s="212">
        <v>200</v>
      </c>
      <c r="F62" s="212">
        <v>0</v>
      </c>
      <c r="G62" s="309">
        <f>G63</f>
        <v>0.7</v>
      </c>
      <c r="H62" s="327">
        <f>H63</f>
        <v>0.6</v>
      </c>
      <c r="I62" s="213">
        <f>I63</f>
        <v>0.6</v>
      </c>
      <c r="J62" s="213">
        <v>0.7</v>
      </c>
      <c r="K62" s="213">
        <v>0.7</v>
      </c>
    </row>
    <row r="63" spans="1:11" ht="15.95" customHeight="1">
      <c r="A63" s="206" t="s">
        <v>314</v>
      </c>
      <c r="B63" s="221" t="s">
        <v>340</v>
      </c>
      <c r="C63" s="207">
        <v>996</v>
      </c>
      <c r="D63" s="254" t="s">
        <v>375</v>
      </c>
      <c r="E63" s="207">
        <v>244</v>
      </c>
      <c r="F63" s="207">
        <v>340</v>
      </c>
      <c r="G63" s="310">
        <v>0.7</v>
      </c>
      <c r="H63" s="328">
        <v>0.6</v>
      </c>
      <c r="I63" s="208">
        <v>0.6</v>
      </c>
      <c r="J63" s="208">
        <v>0.7</v>
      </c>
      <c r="K63" s="208">
        <v>0.7</v>
      </c>
    </row>
    <row r="64" spans="1:11" ht="15.95" customHeight="1">
      <c r="A64" s="265" t="s">
        <v>389</v>
      </c>
      <c r="B64" s="270" t="s">
        <v>204</v>
      </c>
      <c r="C64" s="271">
        <v>996</v>
      </c>
      <c r="D64" s="271">
        <v>7030251180</v>
      </c>
      <c r="E64" s="271">
        <v>0</v>
      </c>
      <c r="F64" s="271">
        <v>0</v>
      </c>
      <c r="G64" s="309">
        <f>G65</f>
        <v>35.1</v>
      </c>
      <c r="H64" s="327">
        <f>H65</f>
        <v>35.1</v>
      </c>
      <c r="I64" s="283">
        <f>I65</f>
        <v>35.1</v>
      </c>
      <c r="J64" s="272"/>
      <c r="K64" s="272"/>
    </row>
    <row r="65" spans="1:11" ht="15" customHeight="1">
      <c r="A65" s="200" t="s">
        <v>202</v>
      </c>
      <c r="B65" s="219" t="s">
        <v>201</v>
      </c>
      <c r="C65" s="201">
        <v>996</v>
      </c>
      <c r="D65" s="201">
        <v>7030251180</v>
      </c>
      <c r="E65" s="201">
        <v>0</v>
      </c>
      <c r="F65" s="201">
        <v>0</v>
      </c>
      <c r="G65" s="309">
        <f>G66+G70</f>
        <v>35.1</v>
      </c>
      <c r="H65" s="327">
        <f>H66+H70</f>
        <v>35.1</v>
      </c>
      <c r="I65" s="202">
        <f>I66+I70</f>
        <v>35.1</v>
      </c>
      <c r="J65" s="202">
        <f>J66+J70</f>
        <v>39.700000000000003</v>
      </c>
      <c r="K65" s="202">
        <f>K66+K70</f>
        <v>39.799999999999997</v>
      </c>
    </row>
    <row r="66" spans="1:11" ht="33" customHeight="1">
      <c r="A66" s="209" t="s">
        <v>377</v>
      </c>
      <c r="B66" s="219" t="s">
        <v>201</v>
      </c>
      <c r="C66" s="201">
        <v>996</v>
      </c>
      <c r="D66" s="251">
        <v>7030251180</v>
      </c>
      <c r="E66" s="201">
        <v>100</v>
      </c>
      <c r="F66" s="201">
        <v>210</v>
      </c>
      <c r="G66" s="309">
        <f>G67+G68</f>
        <v>33.1</v>
      </c>
      <c r="H66" s="327">
        <f>H67+H68</f>
        <v>33.1</v>
      </c>
      <c r="I66" s="202">
        <f>I67+I68</f>
        <v>33.1</v>
      </c>
      <c r="J66" s="202">
        <f t="shared" ref="J66:K66" si="7">J67+J69</f>
        <v>37</v>
      </c>
      <c r="K66" s="202">
        <f t="shared" si="7"/>
        <v>37</v>
      </c>
    </row>
    <row r="67" spans="1:11" ht="15.95" customHeight="1">
      <c r="A67" s="210" t="s">
        <v>379</v>
      </c>
      <c r="B67" s="220" t="s">
        <v>201</v>
      </c>
      <c r="C67" s="204">
        <v>996</v>
      </c>
      <c r="D67" s="254">
        <v>7030251180</v>
      </c>
      <c r="E67" s="204">
        <v>121</v>
      </c>
      <c r="F67" s="204">
        <v>211</v>
      </c>
      <c r="G67" s="310">
        <v>25.4</v>
      </c>
      <c r="H67" s="328">
        <v>25.4</v>
      </c>
      <c r="I67" s="205">
        <v>25.4</v>
      </c>
      <c r="J67" s="205">
        <v>28</v>
      </c>
      <c r="K67" s="205">
        <v>28</v>
      </c>
    </row>
    <row r="68" spans="1:11" ht="48" customHeight="1">
      <c r="A68" s="209" t="s">
        <v>390</v>
      </c>
      <c r="B68" s="270" t="s">
        <v>201</v>
      </c>
      <c r="C68" s="271">
        <v>996</v>
      </c>
      <c r="D68" s="271">
        <v>7030251180</v>
      </c>
      <c r="E68" s="271">
        <v>129</v>
      </c>
      <c r="F68" s="271">
        <v>0</v>
      </c>
      <c r="G68" s="310">
        <v>7.7</v>
      </c>
      <c r="H68" s="328">
        <v>7.7</v>
      </c>
      <c r="I68" s="272">
        <v>7.7</v>
      </c>
      <c r="J68" s="272"/>
      <c r="K68" s="272"/>
    </row>
    <row r="69" spans="1:11" ht="20.25" customHeight="1">
      <c r="A69" s="210" t="s">
        <v>302</v>
      </c>
      <c r="B69" s="220" t="s">
        <v>201</v>
      </c>
      <c r="C69" s="204">
        <v>996</v>
      </c>
      <c r="D69" s="254">
        <v>7030251180</v>
      </c>
      <c r="E69" s="204">
        <v>129</v>
      </c>
      <c r="F69" s="204">
        <v>213</v>
      </c>
      <c r="G69" s="310">
        <v>7.7</v>
      </c>
      <c r="H69" s="328">
        <v>7.7</v>
      </c>
      <c r="I69" s="205">
        <v>7.7</v>
      </c>
      <c r="J69" s="205">
        <v>9</v>
      </c>
      <c r="K69" s="205">
        <v>9</v>
      </c>
    </row>
    <row r="70" spans="1:11" ht="36.75" customHeight="1">
      <c r="A70" s="265" t="s">
        <v>383</v>
      </c>
      <c r="B70" s="219" t="s">
        <v>201</v>
      </c>
      <c r="C70" s="201">
        <v>996</v>
      </c>
      <c r="D70" s="251">
        <v>7030251180</v>
      </c>
      <c r="E70" s="201">
        <v>200</v>
      </c>
      <c r="F70" s="201">
        <v>0</v>
      </c>
      <c r="G70" s="309">
        <f>G73</f>
        <v>2</v>
      </c>
      <c r="H70" s="327">
        <f>H73</f>
        <v>2</v>
      </c>
      <c r="I70" s="202">
        <f>I73</f>
        <v>2</v>
      </c>
      <c r="J70" s="202">
        <f t="shared" ref="J70:K70" si="8">J73</f>
        <v>2.7</v>
      </c>
      <c r="K70" s="202">
        <f t="shared" si="8"/>
        <v>2.8</v>
      </c>
    </row>
    <row r="71" spans="1:11" ht="36.75" customHeight="1">
      <c r="A71" s="265" t="s">
        <v>384</v>
      </c>
      <c r="B71" s="266" t="s">
        <v>201</v>
      </c>
      <c r="C71" s="268">
        <v>996</v>
      </c>
      <c r="D71" s="268">
        <v>7030251180</v>
      </c>
      <c r="E71" s="268">
        <v>240</v>
      </c>
      <c r="F71" s="268">
        <v>0</v>
      </c>
      <c r="G71" s="309">
        <v>2</v>
      </c>
      <c r="H71" s="327">
        <v>2</v>
      </c>
      <c r="I71" s="264">
        <v>2</v>
      </c>
      <c r="J71" s="264"/>
      <c r="K71" s="264"/>
    </row>
    <row r="72" spans="1:11" ht="16.5" customHeight="1">
      <c r="A72" s="265" t="s">
        <v>312</v>
      </c>
      <c r="B72" s="266" t="s">
        <v>201</v>
      </c>
      <c r="C72" s="268">
        <v>996</v>
      </c>
      <c r="D72" s="268">
        <v>7030251180</v>
      </c>
      <c r="E72" s="268">
        <v>244</v>
      </c>
      <c r="F72" s="268">
        <v>300</v>
      </c>
      <c r="G72" s="309">
        <v>2</v>
      </c>
      <c r="H72" s="327">
        <v>2</v>
      </c>
      <c r="I72" s="264">
        <v>2</v>
      </c>
      <c r="J72" s="264"/>
      <c r="K72" s="264"/>
    </row>
    <row r="73" spans="1:11" ht="24.95" customHeight="1">
      <c r="A73" s="203" t="s">
        <v>314</v>
      </c>
      <c r="B73" s="220" t="s">
        <v>201</v>
      </c>
      <c r="C73" s="204">
        <v>996</v>
      </c>
      <c r="D73" s="254">
        <v>7030251180</v>
      </c>
      <c r="E73" s="204">
        <v>244</v>
      </c>
      <c r="F73" s="204">
        <v>340</v>
      </c>
      <c r="G73" s="310">
        <v>2</v>
      </c>
      <c r="H73" s="328">
        <v>2</v>
      </c>
      <c r="I73" s="205">
        <v>2</v>
      </c>
      <c r="J73" s="205">
        <v>2.7</v>
      </c>
      <c r="K73" s="205">
        <v>2.8</v>
      </c>
    </row>
    <row r="74" spans="1:11" ht="24.95" customHeight="1">
      <c r="A74" s="265" t="s">
        <v>391</v>
      </c>
      <c r="B74" s="270" t="s">
        <v>135</v>
      </c>
      <c r="C74" s="271">
        <v>996</v>
      </c>
      <c r="D74" s="271"/>
      <c r="E74" s="271"/>
      <c r="F74" s="271"/>
      <c r="G74" s="310"/>
      <c r="H74" s="328"/>
      <c r="I74" s="272"/>
      <c r="J74" s="272"/>
      <c r="K74" s="272"/>
    </row>
    <row r="75" spans="1:11" ht="24.95" customHeight="1">
      <c r="A75" s="391" t="s">
        <v>317</v>
      </c>
      <c r="B75" s="392" t="s">
        <v>137</v>
      </c>
      <c r="C75" s="394">
        <v>996</v>
      </c>
      <c r="D75" s="394" t="s">
        <v>304</v>
      </c>
      <c r="E75" s="394">
        <v>0</v>
      </c>
      <c r="F75" s="394">
        <v>0</v>
      </c>
      <c r="G75" s="395">
        <f>G77+G79</f>
        <v>10</v>
      </c>
      <c r="H75" s="397">
        <f>H77+H79</f>
        <v>10</v>
      </c>
      <c r="I75" s="390">
        <f>I77+I79</f>
        <v>10</v>
      </c>
      <c r="J75" s="390" t="e">
        <f>J77+#REF!</f>
        <v>#REF!</v>
      </c>
      <c r="K75" s="390" t="e">
        <f>K77+#REF!</f>
        <v>#REF!</v>
      </c>
    </row>
    <row r="76" spans="1:11" ht="31.5" customHeight="1">
      <c r="A76" s="391"/>
      <c r="B76" s="392"/>
      <c r="C76" s="394"/>
      <c r="D76" s="394"/>
      <c r="E76" s="394"/>
      <c r="F76" s="394"/>
      <c r="G76" s="396"/>
      <c r="H76" s="398"/>
      <c r="I76" s="390"/>
      <c r="J76" s="390"/>
      <c r="K76" s="390"/>
    </row>
    <row r="77" spans="1:11" ht="24.95" customHeight="1">
      <c r="A77" s="265" t="s">
        <v>392</v>
      </c>
      <c r="B77" s="219" t="s">
        <v>137</v>
      </c>
      <c r="C77" s="201">
        <v>996</v>
      </c>
      <c r="D77" s="201">
        <v>7700400000</v>
      </c>
      <c r="E77" s="201">
        <v>0</v>
      </c>
      <c r="F77" s="201">
        <v>0</v>
      </c>
      <c r="G77" s="309">
        <f>G78</f>
        <v>6</v>
      </c>
      <c r="H77" s="327">
        <f>H78</f>
        <v>6</v>
      </c>
      <c r="I77" s="277">
        <f>I78</f>
        <v>6</v>
      </c>
      <c r="J77" s="205">
        <v>10</v>
      </c>
      <c r="K77" s="205">
        <v>10</v>
      </c>
    </row>
    <row r="78" spans="1:11" ht="15.95" customHeight="1">
      <c r="A78" s="203" t="s">
        <v>318</v>
      </c>
      <c r="B78" s="220" t="s">
        <v>137</v>
      </c>
      <c r="C78" s="204">
        <v>996</v>
      </c>
      <c r="D78" s="204">
        <v>7700487010</v>
      </c>
      <c r="E78" s="204">
        <v>244</v>
      </c>
      <c r="F78" s="204">
        <v>226</v>
      </c>
      <c r="G78" s="310">
        <v>6</v>
      </c>
      <c r="H78" s="328">
        <v>6</v>
      </c>
      <c r="I78" s="205">
        <v>6</v>
      </c>
      <c r="J78" s="205">
        <v>10</v>
      </c>
      <c r="K78" s="205">
        <v>10</v>
      </c>
    </row>
    <row r="79" spans="1:11" ht="39" customHeight="1">
      <c r="A79" s="274" t="s">
        <v>393</v>
      </c>
      <c r="B79" s="266" t="s">
        <v>135</v>
      </c>
      <c r="C79" s="268">
        <v>996</v>
      </c>
      <c r="D79" s="268">
        <v>4100000000</v>
      </c>
      <c r="E79" s="268">
        <v>0</v>
      </c>
      <c r="F79" s="268">
        <v>0</v>
      </c>
      <c r="G79" s="309">
        <f>G80</f>
        <v>4</v>
      </c>
      <c r="H79" s="327">
        <f>H80</f>
        <v>4</v>
      </c>
      <c r="I79" s="264">
        <f>I80</f>
        <v>4</v>
      </c>
      <c r="J79" s="272"/>
      <c r="K79" s="272"/>
    </row>
    <row r="80" spans="1:11" ht="37.5" customHeight="1">
      <c r="A80" s="274" t="s">
        <v>394</v>
      </c>
      <c r="B80" s="270" t="s">
        <v>137</v>
      </c>
      <c r="C80" s="271">
        <v>996</v>
      </c>
      <c r="D80" s="271">
        <v>4100100000</v>
      </c>
      <c r="E80" s="271">
        <v>0</v>
      </c>
      <c r="F80" s="271">
        <v>0</v>
      </c>
      <c r="G80" s="310">
        <f>G81</f>
        <v>4</v>
      </c>
      <c r="H80" s="328">
        <v>4</v>
      </c>
      <c r="I80" s="272">
        <f>I81</f>
        <v>4</v>
      </c>
      <c r="J80" s="272"/>
      <c r="K80" s="272"/>
    </row>
    <row r="81" spans="1:11" ht="48" customHeight="1">
      <c r="A81" s="274" t="s">
        <v>395</v>
      </c>
      <c r="B81" s="270" t="s">
        <v>137</v>
      </c>
      <c r="C81" s="271">
        <v>996</v>
      </c>
      <c r="D81" s="271">
        <v>4100189999</v>
      </c>
      <c r="E81" s="271">
        <v>0</v>
      </c>
      <c r="F81" s="271">
        <v>0</v>
      </c>
      <c r="G81" s="310">
        <f>G82</f>
        <v>4</v>
      </c>
      <c r="H81" s="328">
        <f>H82</f>
        <v>4</v>
      </c>
      <c r="I81" s="272">
        <f>I82</f>
        <v>4</v>
      </c>
      <c r="J81" s="272"/>
      <c r="K81" s="272"/>
    </row>
    <row r="82" spans="1:11" ht="34.5" customHeight="1">
      <c r="A82" s="265" t="s">
        <v>383</v>
      </c>
      <c r="B82" s="270" t="s">
        <v>137</v>
      </c>
      <c r="C82" s="271">
        <v>996</v>
      </c>
      <c r="D82" s="271">
        <v>4100189999</v>
      </c>
      <c r="E82" s="271">
        <v>200</v>
      </c>
      <c r="F82" s="271">
        <v>0</v>
      </c>
      <c r="G82" s="310">
        <f>G83</f>
        <v>4</v>
      </c>
      <c r="H82" s="328">
        <f>H83</f>
        <v>4</v>
      </c>
      <c r="I82" s="272">
        <f>I83</f>
        <v>4</v>
      </c>
      <c r="J82" s="272"/>
      <c r="K82" s="272"/>
    </row>
    <row r="83" spans="1:11" ht="18" customHeight="1">
      <c r="A83" s="265" t="s">
        <v>318</v>
      </c>
      <c r="B83" s="270" t="s">
        <v>137</v>
      </c>
      <c r="C83" s="271">
        <v>996</v>
      </c>
      <c r="D83" s="271">
        <v>4100189999</v>
      </c>
      <c r="E83" s="271">
        <v>244</v>
      </c>
      <c r="F83" s="271">
        <v>226</v>
      </c>
      <c r="G83" s="310">
        <v>4</v>
      </c>
      <c r="H83" s="328">
        <v>4</v>
      </c>
      <c r="I83" s="272">
        <v>4</v>
      </c>
      <c r="J83" s="272"/>
      <c r="K83" s="272"/>
    </row>
    <row r="84" spans="1:11" ht="15.95" customHeight="1">
      <c r="A84" s="265" t="s">
        <v>138</v>
      </c>
      <c r="B84" s="219" t="s">
        <v>139</v>
      </c>
      <c r="C84" s="201">
        <v>996</v>
      </c>
      <c r="D84" s="273">
        <v>7703200000</v>
      </c>
      <c r="E84" s="201">
        <v>240</v>
      </c>
      <c r="F84" s="201">
        <v>0</v>
      </c>
      <c r="G84" s="309">
        <f>G86+G87+G88</f>
        <v>20</v>
      </c>
      <c r="H84" s="327">
        <f>H86+H87+H88</f>
        <v>20</v>
      </c>
      <c r="I84" s="202">
        <f>I86+I87+I88</f>
        <v>20</v>
      </c>
      <c r="J84" s="202">
        <f t="shared" ref="J84:K84" si="9">J85</f>
        <v>21</v>
      </c>
      <c r="K84" s="202">
        <f t="shared" si="9"/>
        <v>48</v>
      </c>
    </row>
    <row r="85" spans="1:11" ht="33.75" customHeight="1">
      <c r="A85" s="200" t="s">
        <v>173</v>
      </c>
      <c r="B85" s="220" t="s">
        <v>139</v>
      </c>
      <c r="C85" s="204">
        <v>996</v>
      </c>
      <c r="D85" s="204">
        <v>7703200000</v>
      </c>
      <c r="E85" s="204">
        <v>244</v>
      </c>
      <c r="F85" s="204">
        <v>0</v>
      </c>
      <c r="G85" s="310">
        <f>G86+G87+G88</f>
        <v>20</v>
      </c>
      <c r="H85" s="328">
        <v>20</v>
      </c>
      <c r="I85" s="323">
        <f>I86+I87+I88</f>
        <v>20</v>
      </c>
      <c r="J85" s="202">
        <f t="shared" ref="J85:K85" si="10">J86+J87+J88</f>
        <v>21</v>
      </c>
      <c r="K85" s="202">
        <f t="shared" si="10"/>
        <v>48</v>
      </c>
    </row>
    <row r="86" spans="1:11" ht="15.95" customHeight="1">
      <c r="A86" s="203" t="s">
        <v>318</v>
      </c>
      <c r="B86" s="220" t="s">
        <v>139</v>
      </c>
      <c r="C86" s="204">
        <v>996</v>
      </c>
      <c r="D86" s="204">
        <v>7703280190</v>
      </c>
      <c r="E86" s="204">
        <v>244</v>
      </c>
      <c r="F86" s="204">
        <v>226</v>
      </c>
      <c r="G86" s="310">
        <v>5</v>
      </c>
      <c r="H86" s="328">
        <v>5</v>
      </c>
      <c r="I86" s="205">
        <v>5</v>
      </c>
      <c r="J86" s="205">
        <v>5</v>
      </c>
      <c r="K86" s="205">
        <v>10</v>
      </c>
    </row>
    <row r="87" spans="1:11" ht="18" customHeight="1">
      <c r="A87" s="203" t="s">
        <v>313</v>
      </c>
      <c r="B87" s="220" t="s">
        <v>139</v>
      </c>
      <c r="C87" s="204">
        <v>996</v>
      </c>
      <c r="D87" s="204">
        <v>7703280190</v>
      </c>
      <c r="E87" s="204">
        <v>244</v>
      </c>
      <c r="F87" s="204">
        <v>310</v>
      </c>
      <c r="G87" s="310">
        <v>10</v>
      </c>
      <c r="H87" s="328">
        <v>10</v>
      </c>
      <c r="I87" s="205">
        <v>10</v>
      </c>
      <c r="J87" s="205">
        <v>10</v>
      </c>
      <c r="K87" s="205">
        <v>30</v>
      </c>
    </row>
    <row r="88" spans="1:11" ht="16.5" customHeight="1">
      <c r="A88" s="203" t="s">
        <v>314</v>
      </c>
      <c r="B88" s="220" t="s">
        <v>139</v>
      </c>
      <c r="C88" s="204">
        <v>996</v>
      </c>
      <c r="D88" s="204">
        <v>7703280190</v>
      </c>
      <c r="E88" s="204">
        <v>244</v>
      </c>
      <c r="F88" s="204">
        <v>340</v>
      </c>
      <c r="G88" s="310">
        <v>5</v>
      </c>
      <c r="H88" s="328">
        <v>5</v>
      </c>
      <c r="I88" s="205">
        <v>5</v>
      </c>
      <c r="J88" s="205">
        <v>6</v>
      </c>
      <c r="K88" s="205">
        <v>8</v>
      </c>
    </row>
    <row r="89" spans="1:11" ht="16.5" customHeight="1">
      <c r="A89" s="265" t="s">
        <v>142</v>
      </c>
      <c r="B89" s="266" t="s">
        <v>141</v>
      </c>
      <c r="C89" s="268">
        <v>996</v>
      </c>
      <c r="D89" s="268">
        <v>4200000000</v>
      </c>
      <c r="E89" s="268">
        <v>200</v>
      </c>
      <c r="F89" s="268">
        <v>0</v>
      </c>
      <c r="G89" s="309">
        <f>G90</f>
        <v>216.7</v>
      </c>
      <c r="H89" s="327">
        <f>H90</f>
        <v>213.3</v>
      </c>
      <c r="I89" s="264">
        <f>I90</f>
        <v>240.1</v>
      </c>
      <c r="J89" s="272"/>
      <c r="K89" s="272"/>
    </row>
    <row r="90" spans="1:11" ht="45.75" customHeight="1">
      <c r="A90" s="276" t="s">
        <v>396</v>
      </c>
      <c r="B90" s="219" t="s">
        <v>141</v>
      </c>
      <c r="C90" s="201">
        <v>996</v>
      </c>
      <c r="D90" s="201">
        <v>4200000000</v>
      </c>
      <c r="E90" s="201">
        <v>200</v>
      </c>
      <c r="F90" s="201">
        <v>0</v>
      </c>
      <c r="G90" s="309">
        <f>G92</f>
        <v>216.7</v>
      </c>
      <c r="H90" s="327">
        <f>H92</f>
        <v>213.3</v>
      </c>
      <c r="I90" s="202">
        <f>I92</f>
        <v>240.1</v>
      </c>
      <c r="J90" s="202">
        <f t="shared" ref="J90:K91" si="11">J91</f>
        <v>150.80000000000001</v>
      </c>
      <c r="K90" s="202">
        <f t="shared" si="11"/>
        <v>125</v>
      </c>
    </row>
    <row r="91" spans="1:11" ht="15.95" customHeight="1">
      <c r="A91" s="265" t="s">
        <v>398</v>
      </c>
      <c r="B91" s="219" t="s">
        <v>143</v>
      </c>
      <c r="C91" s="201">
        <v>996</v>
      </c>
      <c r="D91" s="251">
        <v>4200000000</v>
      </c>
      <c r="E91" s="201">
        <v>244</v>
      </c>
      <c r="F91" s="201">
        <v>220</v>
      </c>
      <c r="G91" s="309">
        <v>216.7</v>
      </c>
      <c r="H91" s="327">
        <v>213.3</v>
      </c>
      <c r="I91" s="202">
        <v>216.7</v>
      </c>
      <c r="J91" s="202">
        <f t="shared" si="11"/>
        <v>150.80000000000001</v>
      </c>
      <c r="K91" s="202">
        <f t="shared" si="11"/>
        <v>125</v>
      </c>
    </row>
    <row r="92" spans="1:11" ht="15.95" customHeight="1">
      <c r="A92" s="269" t="s">
        <v>397</v>
      </c>
      <c r="B92" s="220" t="s">
        <v>143</v>
      </c>
      <c r="C92" s="204">
        <v>996</v>
      </c>
      <c r="D92" s="204">
        <v>4200189999</v>
      </c>
      <c r="E92" s="204">
        <v>244</v>
      </c>
      <c r="F92" s="204">
        <v>225</v>
      </c>
      <c r="G92" s="310">
        <v>216.7</v>
      </c>
      <c r="H92" s="328">
        <v>213.3</v>
      </c>
      <c r="I92" s="205">
        <v>240.1</v>
      </c>
      <c r="J92" s="205">
        <v>150.80000000000001</v>
      </c>
      <c r="K92" s="205">
        <v>125</v>
      </c>
    </row>
    <row r="93" spans="1:11" ht="15.95" customHeight="1">
      <c r="A93" s="200" t="s">
        <v>319</v>
      </c>
      <c r="B93" s="219" t="s">
        <v>145</v>
      </c>
      <c r="C93" s="201">
        <v>996</v>
      </c>
      <c r="D93" s="201">
        <v>7700000000</v>
      </c>
      <c r="E93" s="201">
        <v>0</v>
      </c>
      <c r="F93" s="201">
        <v>0</v>
      </c>
      <c r="G93" s="309">
        <f>G94</f>
        <v>68.400000000000006</v>
      </c>
      <c r="H93" s="327">
        <f>H94</f>
        <v>68.400000000000006</v>
      </c>
      <c r="I93" s="202">
        <f>I94</f>
        <v>68.400000000000006</v>
      </c>
      <c r="J93" s="202">
        <f t="shared" ref="J93:K93" si="12">J94</f>
        <v>45</v>
      </c>
      <c r="K93" s="202">
        <f t="shared" si="12"/>
        <v>98</v>
      </c>
    </row>
    <row r="94" spans="1:11" ht="15.95" customHeight="1">
      <c r="A94" s="200" t="s">
        <v>153</v>
      </c>
      <c r="B94" s="219" t="s">
        <v>154</v>
      </c>
      <c r="C94" s="201">
        <v>996</v>
      </c>
      <c r="D94" s="201">
        <v>7700000000</v>
      </c>
      <c r="E94" s="201">
        <v>0</v>
      </c>
      <c r="F94" s="201">
        <v>0</v>
      </c>
      <c r="G94" s="309">
        <f>G96+G98+G100+G103+G102</f>
        <v>68.400000000000006</v>
      </c>
      <c r="H94" s="327">
        <f>H96+H98+H100+H103+H102</f>
        <v>68.400000000000006</v>
      </c>
      <c r="I94" s="202">
        <f>I96+I98+I100+I103+I102</f>
        <v>68.400000000000006</v>
      </c>
      <c r="J94" s="202">
        <f t="shared" ref="J94:K94" si="13">J95+J97+J99+J101+J103</f>
        <v>45</v>
      </c>
      <c r="K94" s="202">
        <f t="shared" si="13"/>
        <v>98</v>
      </c>
    </row>
    <row r="95" spans="1:11" ht="24.95" customHeight="1">
      <c r="A95" s="214" t="s">
        <v>174</v>
      </c>
      <c r="B95" s="223" t="s">
        <v>154</v>
      </c>
      <c r="C95" s="215">
        <v>996</v>
      </c>
      <c r="D95" s="215">
        <v>7700100000</v>
      </c>
      <c r="E95" s="215">
        <v>240</v>
      </c>
      <c r="F95" s="215">
        <v>0</v>
      </c>
      <c r="G95" s="311">
        <v>10</v>
      </c>
      <c r="H95" s="329">
        <v>10</v>
      </c>
      <c r="I95" s="216">
        <v>10</v>
      </c>
      <c r="J95" s="216">
        <f t="shared" ref="J95:K95" si="14">J96</f>
        <v>5</v>
      </c>
      <c r="K95" s="216">
        <f t="shared" si="14"/>
        <v>5</v>
      </c>
    </row>
    <row r="96" spans="1:11" ht="15.95" customHeight="1">
      <c r="A96" s="203" t="s">
        <v>318</v>
      </c>
      <c r="B96" s="220" t="s">
        <v>154</v>
      </c>
      <c r="C96" s="204">
        <v>996</v>
      </c>
      <c r="D96" s="204">
        <v>7700189999</v>
      </c>
      <c r="E96" s="204">
        <v>244</v>
      </c>
      <c r="F96" s="204">
        <v>226</v>
      </c>
      <c r="G96" s="310">
        <v>10</v>
      </c>
      <c r="H96" s="328">
        <v>10</v>
      </c>
      <c r="I96" s="205">
        <v>10</v>
      </c>
      <c r="J96" s="205">
        <v>5</v>
      </c>
      <c r="K96" s="205">
        <v>5</v>
      </c>
    </row>
    <row r="97" spans="1:11" ht="24.95" customHeight="1">
      <c r="A97" s="214" t="s">
        <v>179</v>
      </c>
      <c r="B97" s="220" t="s">
        <v>154</v>
      </c>
      <c r="C97" s="204">
        <v>996</v>
      </c>
      <c r="D97" s="215">
        <v>7702500000</v>
      </c>
      <c r="E97" s="204">
        <v>244</v>
      </c>
      <c r="F97" s="204">
        <v>0</v>
      </c>
      <c r="G97" s="310">
        <v>10</v>
      </c>
      <c r="H97" s="328">
        <v>10</v>
      </c>
      <c r="I97" s="205">
        <v>10</v>
      </c>
      <c r="J97" s="205">
        <f t="shared" ref="J97:K97" si="15">J98</f>
        <v>10</v>
      </c>
      <c r="K97" s="205">
        <f t="shared" si="15"/>
        <v>45</v>
      </c>
    </row>
    <row r="98" spans="1:11" ht="15.95" customHeight="1">
      <c r="A98" s="203" t="s">
        <v>308</v>
      </c>
      <c r="B98" s="220" t="s">
        <v>154</v>
      </c>
      <c r="C98" s="204">
        <v>996</v>
      </c>
      <c r="D98" s="204">
        <v>7702589999</v>
      </c>
      <c r="E98" s="204">
        <v>244</v>
      </c>
      <c r="F98" s="204">
        <v>225</v>
      </c>
      <c r="G98" s="310">
        <v>10</v>
      </c>
      <c r="H98" s="328">
        <v>10</v>
      </c>
      <c r="I98" s="205">
        <v>10</v>
      </c>
      <c r="J98" s="205">
        <v>10</v>
      </c>
      <c r="K98" s="205">
        <v>45</v>
      </c>
    </row>
    <row r="99" spans="1:11" ht="24.95" customHeight="1">
      <c r="A99" s="214" t="s">
        <v>291</v>
      </c>
      <c r="B99" s="223" t="s">
        <v>154</v>
      </c>
      <c r="C99" s="215">
        <v>996</v>
      </c>
      <c r="D99" s="215">
        <v>7703500000</v>
      </c>
      <c r="E99" s="215">
        <v>240</v>
      </c>
      <c r="F99" s="215">
        <v>0</v>
      </c>
      <c r="G99" s="311">
        <v>1</v>
      </c>
      <c r="H99" s="329">
        <v>1</v>
      </c>
      <c r="I99" s="216">
        <v>1</v>
      </c>
      <c r="J99" s="216">
        <f t="shared" ref="J99:K99" si="16">J100</f>
        <v>1</v>
      </c>
      <c r="K99" s="216">
        <f t="shared" si="16"/>
        <v>2</v>
      </c>
    </row>
    <row r="100" spans="1:11" ht="15.95" customHeight="1">
      <c r="A100" s="203" t="s">
        <v>318</v>
      </c>
      <c r="B100" s="220" t="s">
        <v>154</v>
      </c>
      <c r="C100" s="204">
        <v>996</v>
      </c>
      <c r="D100" s="204">
        <v>7703589999</v>
      </c>
      <c r="E100" s="204">
        <v>244</v>
      </c>
      <c r="F100" s="204">
        <v>226</v>
      </c>
      <c r="G100" s="310">
        <v>1</v>
      </c>
      <c r="H100" s="328">
        <v>1</v>
      </c>
      <c r="I100" s="205">
        <v>1</v>
      </c>
      <c r="J100" s="205">
        <v>1</v>
      </c>
      <c r="K100" s="205">
        <v>2</v>
      </c>
    </row>
    <row r="101" spans="1:11" ht="24.95" customHeight="1">
      <c r="A101" s="214" t="s">
        <v>320</v>
      </c>
      <c r="B101" s="223" t="s">
        <v>154</v>
      </c>
      <c r="C101" s="204">
        <v>996</v>
      </c>
      <c r="D101" s="215">
        <v>770450000</v>
      </c>
      <c r="E101" s="215">
        <v>240</v>
      </c>
      <c r="F101" s="215">
        <v>0</v>
      </c>
      <c r="G101" s="311">
        <v>1</v>
      </c>
      <c r="H101" s="329">
        <v>1</v>
      </c>
      <c r="I101" s="216">
        <v>1</v>
      </c>
      <c r="J101" s="216">
        <f t="shared" ref="J101:K101" si="17">J102</f>
        <v>1</v>
      </c>
      <c r="K101" s="216">
        <f t="shared" si="17"/>
        <v>2</v>
      </c>
    </row>
    <row r="102" spans="1:11" ht="15.95" customHeight="1">
      <c r="A102" s="203" t="s">
        <v>309</v>
      </c>
      <c r="B102" s="220" t="s">
        <v>154</v>
      </c>
      <c r="C102" s="215">
        <v>996</v>
      </c>
      <c r="D102" s="204">
        <v>7704589999</v>
      </c>
      <c r="E102" s="204">
        <v>244</v>
      </c>
      <c r="F102" s="204">
        <v>226</v>
      </c>
      <c r="G102" s="310">
        <v>1</v>
      </c>
      <c r="H102" s="328">
        <v>1</v>
      </c>
      <c r="I102" s="205">
        <v>1</v>
      </c>
      <c r="J102" s="205">
        <v>1</v>
      </c>
      <c r="K102" s="205">
        <v>2</v>
      </c>
    </row>
    <row r="103" spans="1:11" ht="24.95" customHeight="1">
      <c r="A103" s="214" t="s">
        <v>176</v>
      </c>
      <c r="B103" s="223" t="s">
        <v>154</v>
      </c>
      <c r="C103" s="204">
        <v>996</v>
      </c>
      <c r="D103" s="215">
        <v>7705500000</v>
      </c>
      <c r="E103" s="215">
        <v>240</v>
      </c>
      <c r="F103" s="215">
        <v>0</v>
      </c>
      <c r="G103" s="312">
        <f>G104+G105+G106+G107+G108</f>
        <v>46.4</v>
      </c>
      <c r="H103" s="330">
        <f>H104+H105+H106+H107+H108</f>
        <v>46.4</v>
      </c>
      <c r="I103" s="285">
        <f>I104+I105+I106+I107+I108</f>
        <v>46.4</v>
      </c>
      <c r="J103" s="216">
        <f t="shared" ref="J103:K103" si="18">J104+J105+J106+J107</f>
        <v>28</v>
      </c>
      <c r="K103" s="216">
        <f t="shared" si="18"/>
        <v>44</v>
      </c>
    </row>
    <row r="104" spans="1:11" ht="15.95" customHeight="1">
      <c r="A104" s="203" t="s">
        <v>308</v>
      </c>
      <c r="B104" s="220" t="s">
        <v>154</v>
      </c>
      <c r="C104" s="204">
        <v>996</v>
      </c>
      <c r="D104" s="204">
        <v>7705589999</v>
      </c>
      <c r="E104" s="204">
        <v>244</v>
      </c>
      <c r="F104" s="204">
        <v>225</v>
      </c>
      <c r="G104" s="310">
        <v>1</v>
      </c>
      <c r="H104" s="328">
        <v>1</v>
      </c>
      <c r="I104" s="205">
        <v>1</v>
      </c>
      <c r="J104" s="205">
        <v>1</v>
      </c>
      <c r="K104" s="205">
        <v>1</v>
      </c>
    </row>
    <row r="105" spans="1:11" ht="15.95" customHeight="1">
      <c r="A105" s="203" t="s">
        <v>321</v>
      </c>
      <c r="B105" s="220" t="s">
        <v>154</v>
      </c>
      <c r="C105" s="204">
        <v>996</v>
      </c>
      <c r="D105" s="204">
        <v>7705589999</v>
      </c>
      <c r="E105" s="204">
        <v>244</v>
      </c>
      <c r="F105" s="204">
        <v>224</v>
      </c>
      <c r="G105" s="310">
        <v>20.399999999999999</v>
      </c>
      <c r="H105" s="328">
        <v>20.399999999999999</v>
      </c>
      <c r="I105" s="205">
        <v>20.399999999999999</v>
      </c>
      <c r="J105" s="205">
        <v>18</v>
      </c>
      <c r="K105" s="205">
        <v>22</v>
      </c>
    </row>
    <row r="106" spans="1:11" ht="15.95" customHeight="1">
      <c r="A106" s="203" t="s">
        <v>318</v>
      </c>
      <c r="B106" s="220" t="s">
        <v>154</v>
      </c>
      <c r="C106" s="204">
        <v>996</v>
      </c>
      <c r="D106" s="204">
        <v>7705589999</v>
      </c>
      <c r="E106" s="204">
        <v>244</v>
      </c>
      <c r="F106" s="204">
        <v>226</v>
      </c>
      <c r="G106" s="310">
        <v>5</v>
      </c>
      <c r="H106" s="328">
        <v>5</v>
      </c>
      <c r="I106" s="205">
        <v>5</v>
      </c>
      <c r="J106" s="205">
        <v>4</v>
      </c>
      <c r="K106" s="205">
        <v>4</v>
      </c>
    </row>
    <row r="107" spans="1:11" ht="24.95" customHeight="1">
      <c r="A107" s="203" t="s">
        <v>313</v>
      </c>
      <c r="B107" s="220" t="s">
        <v>154</v>
      </c>
      <c r="C107" s="215">
        <v>996</v>
      </c>
      <c r="D107" s="204">
        <v>7705589999</v>
      </c>
      <c r="E107" s="204">
        <v>244</v>
      </c>
      <c r="F107" s="204">
        <v>310</v>
      </c>
      <c r="G107" s="310">
        <v>10</v>
      </c>
      <c r="H107" s="328">
        <v>10</v>
      </c>
      <c r="I107" s="205">
        <v>10</v>
      </c>
      <c r="J107" s="205">
        <v>5</v>
      </c>
      <c r="K107" s="205">
        <v>17</v>
      </c>
    </row>
    <row r="108" spans="1:11" ht="24.95" customHeight="1">
      <c r="A108" s="244" t="s">
        <v>314</v>
      </c>
      <c r="B108" s="245" t="s">
        <v>154</v>
      </c>
      <c r="C108" s="215">
        <v>996</v>
      </c>
      <c r="D108" s="246">
        <v>7705589999</v>
      </c>
      <c r="E108" s="246">
        <v>244</v>
      </c>
      <c r="F108" s="246">
        <v>340</v>
      </c>
      <c r="G108" s="310">
        <v>10</v>
      </c>
      <c r="H108" s="328">
        <v>10</v>
      </c>
      <c r="I108" s="243">
        <v>10</v>
      </c>
      <c r="J108" s="243">
        <v>10</v>
      </c>
      <c r="K108" s="243">
        <v>10</v>
      </c>
    </row>
    <row r="109" spans="1:11" ht="24.95" customHeight="1">
      <c r="A109" s="200" t="s">
        <v>322</v>
      </c>
      <c r="B109" s="219" t="s">
        <v>151</v>
      </c>
      <c r="C109" s="217">
        <v>996</v>
      </c>
      <c r="D109" s="201">
        <v>7700700000</v>
      </c>
      <c r="E109" s="201">
        <v>0</v>
      </c>
      <c r="F109" s="201">
        <v>0</v>
      </c>
      <c r="G109" s="309">
        <f>G110+G124</f>
        <v>266</v>
      </c>
      <c r="H109" s="327">
        <f>H110+H124</f>
        <v>244.60000000000002</v>
      </c>
      <c r="I109" s="202">
        <f>I110+I124</f>
        <v>266</v>
      </c>
      <c r="J109" s="202">
        <f t="shared" ref="J109:K109" si="19">J110+J124</f>
        <v>340</v>
      </c>
      <c r="K109" s="202">
        <f t="shared" si="19"/>
        <v>340</v>
      </c>
    </row>
    <row r="110" spans="1:11" ht="24.95" customHeight="1">
      <c r="A110" s="265" t="s">
        <v>377</v>
      </c>
      <c r="B110" s="219" t="s">
        <v>151</v>
      </c>
      <c r="C110" s="201">
        <v>996</v>
      </c>
      <c r="D110" s="201">
        <v>7700782110</v>
      </c>
      <c r="E110" s="201">
        <v>100</v>
      </c>
      <c r="F110" s="201">
        <v>0</v>
      </c>
      <c r="G110" s="309">
        <f>G111+G115+G116+G121</f>
        <v>185.8</v>
      </c>
      <c r="H110" s="327">
        <f>H111+H115+H116+H121</f>
        <v>164.4</v>
      </c>
      <c r="I110" s="202">
        <f>I111+I115+I116+I121</f>
        <v>185.8</v>
      </c>
      <c r="J110" s="202">
        <f t="shared" ref="J110:K110" si="20">J111+J115+J116+J121</f>
        <v>208</v>
      </c>
      <c r="K110" s="202">
        <f t="shared" si="20"/>
        <v>208</v>
      </c>
    </row>
    <row r="111" spans="1:11" ht="24.95" customHeight="1">
      <c r="A111" s="210" t="s">
        <v>323</v>
      </c>
      <c r="B111" s="224" t="s">
        <v>151</v>
      </c>
      <c r="C111" s="201">
        <v>996</v>
      </c>
      <c r="D111" s="217">
        <v>7700782110</v>
      </c>
      <c r="E111" s="217">
        <v>111</v>
      </c>
      <c r="F111" s="217">
        <v>210</v>
      </c>
      <c r="G111" s="312">
        <f>G112+G114</f>
        <v>175.8</v>
      </c>
      <c r="H111" s="330">
        <f>H112+H114</f>
        <v>154.4</v>
      </c>
      <c r="I111" s="333">
        <f>I112+I114</f>
        <v>175.8</v>
      </c>
      <c r="J111" s="202">
        <f t="shared" ref="J111:K111" si="21">J112+J114</f>
        <v>195</v>
      </c>
      <c r="K111" s="202">
        <f t="shared" si="21"/>
        <v>195</v>
      </c>
    </row>
    <row r="112" spans="1:11" ht="15.95" customHeight="1">
      <c r="A112" s="210" t="s">
        <v>379</v>
      </c>
      <c r="B112" s="220" t="s">
        <v>151</v>
      </c>
      <c r="C112" s="215">
        <v>996</v>
      </c>
      <c r="D112" s="204">
        <v>7700782110</v>
      </c>
      <c r="E112" s="204">
        <v>111</v>
      </c>
      <c r="F112" s="204">
        <v>211</v>
      </c>
      <c r="G112" s="310">
        <v>135</v>
      </c>
      <c r="H112" s="328">
        <v>118.4</v>
      </c>
      <c r="I112" s="205">
        <v>135</v>
      </c>
      <c r="J112" s="205">
        <v>150</v>
      </c>
      <c r="K112" s="205">
        <v>150</v>
      </c>
    </row>
    <row r="113" spans="1:11" ht="46.5" customHeight="1">
      <c r="A113" s="209" t="s">
        <v>399</v>
      </c>
      <c r="B113" s="266" t="s">
        <v>151</v>
      </c>
      <c r="C113" s="267">
        <v>996</v>
      </c>
      <c r="D113" s="268">
        <v>7700782110</v>
      </c>
      <c r="E113" s="268">
        <v>119</v>
      </c>
      <c r="F113" s="268">
        <v>0</v>
      </c>
      <c r="G113" s="309">
        <f>G114</f>
        <v>40.799999999999997</v>
      </c>
      <c r="H113" s="327">
        <f>H114</f>
        <v>36</v>
      </c>
      <c r="I113" s="264">
        <f>I114</f>
        <v>40.799999999999997</v>
      </c>
      <c r="J113" s="272"/>
      <c r="K113" s="272"/>
    </row>
    <row r="114" spans="1:11" ht="15.95" customHeight="1">
      <c r="A114" s="210" t="s">
        <v>302</v>
      </c>
      <c r="B114" s="220" t="s">
        <v>151</v>
      </c>
      <c r="C114" s="204">
        <v>996</v>
      </c>
      <c r="D114" s="204">
        <v>7700782110</v>
      </c>
      <c r="E114" s="204">
        <v>119</v>
      </c>
      <c r="F114" s="204">
        <v>213</v>
      </c>
      <c r="G114" s="310">
        <v>40.799999999999997</v>
      </c>
      <c r="H114" s="328">
        <v>36</v>
      </c>
      <c r="I114" s="205">
        <v>40.799999999999997</v>
      </c>
      <c r="J114" s="205">
        <v>45</v>
      </c>
      <c r="K114" s="205">
        <v>45</v>
      </c>
    </row>
    <row r="115" spans="1:11" ht="15.95" customHeight="1">
      <c r="A115" s="209" t="s">
        <v>303</v>
      </c>
      <c r="B115" s="219" t="s">
        <v>151</v>
      </c>
      <c r="C115" s="201">
        <v>996</v>
      </c>
      <c r="D115" s="201">
        <v>7700782190</v>
      </c>
      <c r="E115" s="201">
        <v>122</v>
      </c>
      <c r="F115" s="201">
        <v>212</v>
      </c>
      <c r="G115" s="309">
        <v>1</v>
      </c>
      <c r="H115" s="327">
        <v>1</v>
      </c>
      <c r="I115" s="202">
        <v>1</v>
      </c>
      <c r="J115" s="202">
        <v>1</v>
      </c>
      <c r="K115" s="202">
        <v>1</v>
      </c>
    </row>
    <row r="116" spans="1:11" ht="15.95" customHeight="1">
      <c r="A116" s="265" t="s">
        <v>324</v>
      </c>
      <c r="B116" s="224" t="s">
        <v>151</v>
      </c>
      <c r="C116" s="201">
        <v>996</v>
      </c>
      <c r="D116" s="201">
        <v>7700782190</v>
      </c>
      <c r="E116" s="217">
        <v>200</v>
      </c>
      <c r="F116" s="217">
        <v>220</v>
      </c>
      <c r="G116" s="312">
        <f>G117+G118+G119+G120</f>
        <v>6</v>
      </c>
      <c r="H116" s="330">
        <f>H117+H118+H119+H120</f>
        <v>6</v>
      </c>
      <c r="I116" s="202">
        <f>I117+I118+I119+I120</f>
        <v>6</v>
      </c>
      <c r="J116" s="202">
        <f t="shared" ref="J116:K116" si="22">J117+J118+J119+J120</f>
        <v>9</v>
      </c>
      <c r="K116" s="202">
        <f t="shared" si="22"/>
        <v>9</v>
      </c>
    </row>
    <row r="117" spans="1:11" ht="15.95" customHeight="1">
      <c r="A117" s="203" t="s">
        <v>306</v>
      </c>
      <c r="B117" s="220" t="s">
        <v>151</v>
      </c>
      <c r="C117" s="204">
        <v>996</v>
      </c>
      <c r="D117" s="204">
        <v>7700782190</v>
      </c>
      <c r="E117" s="204">
        <v>244</v>
      </c>
      <c r="F117" s="204">
        <v>222</v>
      </c>
      <c r="G117" s="310">
        <v>1</v>
      </c>
      <c r="H117" s="328">
        <v>1</v>
      </c>
      <c r="I117" s="205">
        <v>1</v>
      </c>
      <c r="J117" s="205">
        <v>1</v>
      </c>
      <c r="K117" s="205">
        <v>1</v>
      </c>
    </row>
    <row r="118" spans="1:11" ht="15.95" customHeight="1">
      <c r="A118" s="203" t="s">
        <v>307</v>
      </c>
      <c r="B118" s="220" t="s">
        <v>151</v>
      </c>
      <c r="C118" s="215">
        <v>996</v>
      </c>
      <c r="D118" s="204">
        <v>7700782190</v>
      </c>
      <c r="E118" s="204">
        <v>244</v>
      </c>
      <c r="F118" s="204">
        <v>223</v>
      </c>
      <c r="G118" s="310">
        <v>1</v>
      </c>
      <c r="H118" s="328">
        <v>1</v>
      </c>
      <c r="I118" s="205">
        <v>1</v>
      </c>
      <c r="J118" s="205">
        <v>2</v>
      </c>
      <c r="K118" s="205">
        <v>2</v>
      </c>
    </row>
    <row r="119" spans="1:11" ht="15.95" customHeight="1">
      <c r="A119" s="203" t="s">
        <v>309</v>
      </c>
      <c r="B119" s="220" t="s">
        <v>151</v>
      </c>
      <c r="C119" s="215">
        <v>996</v>
      </c>
      <c r="D119" s="204">
        <v>7700782190</v>
      </c>
      <c r="E119" s="204">
        <v>244</v>
      </c>
      <c r="F119" s="204">
        <v>226</v>
      </c>
      <c r="G119" s="310">
        <v>1</v>
      </c>
      <c r="H119" s="328">
        <v>1</v>
      </c>
      <c r="I119" s="205">
        <v>1</v>
      </c>
      <c r="J119" s="205">
        <v>1</v>
      </c>
      <c r="K119" s="205">
        <v>1</v>
      </c>
    </row>
    <row r="120" spans="1:11" ht="15.95" customHeight="1">
      <c r="A120" s="203" t="s">
        <v>311</v>
      </c>
      <c r="B120" s="220" t="s">
        <v>151</v>
      </c>
      <c r="C120" s="215">
        <v>996</v>
      </c>
      <c r="D120" s="204">
        <v>7700782190</v>
      </c>
      <c r="E120" s="204">
        <v>244</v>
      </c>
      <c r="F120" s="204">
        <v>290</v>
      </c>
      <c r="G120" s="310">
        <v>3</v>
      </c>
      <c r="H120" s="328">
        <v>3</v>
      </c>
      <c r="I120" s="205">
        <v>3</v>
      </c>
      <c r="J120" s="205">
        <v>5</v>
      </c>
      <c r="K120" s="205">
        <v>5</v>
      </c>
    </row>
    <row r="121" spans="1:11" ht="15.95" customHeight="1">
      <c r="A121" s="265" t="s">
        <v>312</v>
      </c>
      <c r="B121" s="224" t="s">
        <v>151</v>
      </c>
      <c r="C121" s="201">
        <v>996</v>
      </c>
      <c r="D121" s="201">
        <v>7700782190</v>
      </c>
      <c r="E121" s="217">
        <v>200</v>
      </c>
      <c r="F121" s="217">
        <v>300</v>
      </c>
      <c r="G121" s="312">
        <f>G122+G123</f>
        <v>3</v>
      </c>
      <c r="H121" s="329">
        <f>H122+H123</f>
        <v>3</v>
      </c>
      <c r="I121" s="202">
        <f>I122+I123</f>
        <v>3</v>
      </c>
      <c r="J121" s="202">
        <f t="shared" ref="J121:K121" si="23">J122+J123</f>
        <v>3</v>
      </c>
      <c r="K121" s="202">
        <f t="shared" si="23"/>
        <v>3</v>
      </c>
    </row>
    <row r="122" spans="1:11" ht="15.95" customHeight="1">
      <c r="A122" s="203" t="s">
        <v>313</v>
      </c>
      <c r="B122" s="220" t="s">
        <v>151</v>
      </c>
      <c r="C122" s="204">
        <v>996</v>
      </c>
      <c r="D122" s="204">
        <v>7700782190</v>
      </c>
      <c r="E122" s="204">
        <v>244</v>
      </c>
      <c r="F122" s="204">
        <v>310</v>
      </c>
      <c r="G122" s="310">
        <v>1</v>
      </c>
      <c r="H122" s="328">
        <v>1</v>
      </c>
      <c r="I122" s="205">
        <v>1</v>
      </c>
      <c r="J122" s="205">
        <v>1</v>
      </c>
      <c r="K122" s="205">
        <v>1</v>
      </c>
    </row>
    <row r="123" spans="1:11" ht="24.95" customHeight="1">
      <c r="A123" s="203" t="s">
        <v>314</v>
      </c>
      <c r="B123" s="220" t="s">
        <v>151</v>
      </c>
      <c r="C123" s="215">
        <v>996</v>
      </c>
      <c r="D123" s="204">
        <v>7700782190</v>
      </c>
      <c r="E123" s="204">
        <v>244</v>
      </c>
      <c r="F123" s="204">
        <v>340</v>
      </c>
      <c r="G123" s="310">
        <v>2</v>
      </c>
      <c r="H123" s="328">
        <v>2</v>
      </c>
      <c r="I123" s="205">
        <v>2</v>
      </c>
      <c r="J123" s="205">
        <v>2</v>
      </c>
      <c r="K123" s="205">
        <v>2</v>
      </c>
    </row>
    <row r="124" spans="1:11" ht="24.95" customHeight="1">
      <c r="A124" s="391" t="s">
        <v>325</v>
      </c>
      <c r="B124" s="392" t="s">
        <v>151</v>
      </c>
      <c r="C124" s="393">
        <v>996</v>
      </c>
      <c r="D124" s="394">
        <v>7700882110</v>
      </c>
      <c r="E124" s="394">
        <v>0</v>
      </c>
      <c r="F124" s="394">
        <v>0</v>
      </c>
      <c r="G124" s="395">
        <f>G126+G129+G131</f>
        <v>80.2</v>
      </c>
      <c r="H124" s="397">
        <f>H126+H129+H131</f>
        <v>80.2</v>
      </c>
      <c r="I124" s="390">
        <f>I126+I129+I131</f>
        <v>80.2</v>
      </c>
      <c r="J124" s="390">
        <f t="shared" ref="J124:K124" si="24">J126+J129+J131</f>
        <v>132</v>
      </c>
      <c r="K124" s="390">
        <f t="shared" si="24"/>
        <v>132</v>
      </c>
    </row>
    <row r="125" spans="1:11" ht="12.75" customHeight="1">
      <c r="A125" s="391"/>
      <c r="B125" s="392"/>
      <c r="C125" s="393"/>
      <c r="D125" s="394"/>
      <c r="E125" s="394"/>
      <c r="F125" s="394"/>
      <c r="G125" s="396"/>
      <c r="H125" s="398"/>
      <c r="I125" s="390"/>
      <c r="J125" s="390"/>
      <c r="K125" s="390"/>
    </row>
    <row r="126" spans="1:11" ht="24.95" customHeight="1">
      <c r="A126" s="209" t="s">
        <v>323</v>
      </c>
      <c r="B126" s="224" t="s">
        <v>151</v>
      </c>
      <c r="C126" s="201">
        <v>996</v>
      </c>
      <c r="D126" s="217">
        <v>7700882110</v>
      </c>
      <c r="E126" s="217">
        <v>100</v>
      </c>
      <c r="F126" s="217">
        <v>210</v>
      </c>
      <c r="G126" s="312">
        <f>G127+G128</f>
        <v>78.2</v>
      </c>
      <c r="H126" s="330">
        <f>H127+H128</f>
        <v>78.2</v>
      </c>
      <c r="I126" s="202">
        <f>I127+I128</f>
        <v>78.2</v>
      </c>
      <c r="J126" s="202">
        <f t="shared" ref="J126:K126" si="25">J127+J128</f>
        <v>130</v>
      </c>
      <c r="K126" s="202">
        <f t="shared" si="25"/>
        <v>130</v>
      </c>
    </row>
    <row r="127" spans="1:11" ht="15.95" customHeight="1">
      <c r="A127" s="218" t="s">
        <v>379</v>
      </c>
      <c r="B127" s="220" t="s">
        <v>151</v>
      </c>
      <c r="C127" s="204">
        <v>996</v>
      </c>
      <c r="D127" s="204">
        <v>7700882110</v>
      </c>
      <c r="E127" s="204">
        <v>111</v>
      </c>
      <c r="F127" s="204">
        <v>211</v>
      </c>
      <c r="G127" s="310">
        <v>60</v>
      </c>
      <c r="H127" s="328">
        <v>60</v>
      </c>
      <c r="I127" s="205">
        <v>60</v>
      </c>
      <c r="J127" s="205">
        <v>100</v>
      </c>
      <c r="K127" s="205">
        <v>100</v>
      </c>
    </row>
    <row r="128" spans="1:11" ht="15.95" customHeight="1">
      <c r="A128" s="218" t="s">
        <v>302</v>
      </c>
      <c r="B128" s="220" t="s">
        <v>151</v>
      </c>
      <c r="C128" s="215">
        <v>996</v>
      </c>
      <c r="D128" s="204">
        <v>7700882110</v>
      </c>
      <c r="E128" s="204">
        <v>119</v>
      </c>
      <c r="F128" s="204">
        <v>213</v>
      </c>
      <c r="G128" s="310">
        <v>18.2</v>
      </c>
      <c r="H128" s="328">
        <v>18.2</v>
      </c>
      <c r="I128" s="205">
        <v>18.2</v>
      </c>
      <c r="J128" s="205">
        <v>30</v>
      </c>
      <c r="K128" s="205">
        <v>30</v>
      </c>
    </row>
    <row r="129" spans="1:11" ht="15.95" customHeight="1">
      <c r="A129" s="214" t="s">
        <v>324</v>
      </c>
      <c r="B129" s="223" t="s">
        <v>151</v>
      </c>
      <c r="C129" s="215">
        <v>996</v>
      </c>
      <c r="D129" s="204">
        <v>7700882190</v>
      </c>
      <c r="E129" s="215">
        <v>240</v>
      </c>
      <c r="F129" s="215">
        <v>220</v>
      </c>
      <c r="G129" s="312">
        <f>G130</f>
        <v>1</v>
      </c>
      <c r="H129" s="330">
        <f>H130</f>
        <v>1</v>
      </c>
      <c r="I129" s="202">
        <f>I130</f>
        <v>1</v>
      </c>
      <c r="J129" s="202">
        <f t="shared" ref="J129:K129" si="26">J130</f>
        <v>1</v>
      </c>
      <c r="K129" s="202">
        <f t="shared" si="26"/>
        <v>1</v>
      </c>
    </row>
    <row r="130" spans="1:11" ht="15.95" customHeight="1">
      <c r="A130" s="203" t="s">
        <v>318</v>
      </c>
      <c r="B130" s="220" t="s">
        <v>151</v>
      </c>
      <c r="C130" s="204">
        <v>996</v>
      </c>
      <c r="D130" s="204">
        <v>7700882190</v>
      </c>
      <c r="E130" s="204">
        <v>244</v>
      </c>
      <c r="F130" s="204">
        <v>226</v>
      </c>
      <c r="G130" s="310">
        <v>1</v>
      </c>
      <c r="H130" s="328">
        <v>1</v>
      </c>
      <c r="I130" s="205">
        <v>1</v>
      </c>
      <c r="J130" s="205">
        <v>1</v>
      </c>
      <c r="K130" s="205">
        <v>1</v>
      </c>
    </row>
    <row r="131" spans="1:11" ht="15.95" customHeight="1">
      <c r="A131" s="214" t="s">
        <v>312</v>
      </c>
      <c r="B131" s="223" t="s">
        <v>151</v>
      </c>
      <c r="C131" s="204">
        <v>996</v>
      </c>
      <c r="D131" s="204">
        <v>7700882190</v>
      </c>
      <c r="E131" s="215">
        <v>240</v>
      </c>
      <c r="F131" s="215">
        <v>300</v>
      </c>
      <c r="G131" s="312">
        <f>G132</f>
        <v>1</v>
      </c>
      <c r="H131" s="329">
        <f>H132</f>
        <v>1</v>
      </c>
      <c r="I131" s="202">
        <f>I132</f>
        <v>1</v>
      </c>
      <c r="J131" s="202">
        <f t="shared" ref="J131:K131" si="27">J132</f>
        <v>1</v>
      </c>
      <c r="K131" s="202">
        <f t="shared" si="27"/>
        <v>1</v>
      </c>
    </row>
    <row r="132" spans="1:11" ht="24.95" customHeight="1">
      <c r="A132" s="203" t="s">
        <v>314</v>
      </c>
      <c r="B132" s="220" t="s">
        <v>151</v>
      </c>
      <c r="C132" s="215">
        <v>996</v>
      </c>
      <c r="D132" s="204">
        <v>7700882190</v>
      </c>
      <c r="E132" s="204">
        <v>244</v>
      </c>
      <c r="F132" s="204">
        <v>340</v>
      </c>
      <c r="G132" s="310">
        <v>1</v>
      </c>
      <c r="H132" s="328">
        <v>1</v>
      </c>
      <c r="I132" s="205">
        <v>1</v>
      </c>
      <c r="J132" s="205">
        <v>1</v>
      </c>
      <c r="K132" s="205">
        <v>1</v>
      </c>
    </row>
    <row r="133" spans="1:11" ht="15.95" customHeight="1">
      <c r="A133" s="200" t="s">
        <v>290</v>
      </c>
      <c r="B133" s="219">
        <v>1001</v>
      </c>
      <c r="C133" s="204">
        <v>996</v>
      </c>
      <c r="D133" s="201">
        <v>7702288060</v>
      </c>
      <c r="E133" s="201">
        <v>300</v>
      </c>
      <c r="F133" s="201">
        <v>260</v>
      </c>
      <c r="G133" s="309">
        <f>G134</f>
        <v>120</v>
      </c>
      <c r="H133" s="327">
        <f>H134</f>
        <v>45</v>
      </c>
      <c r="I133" s="202">
        <f>I134</f>
        <v>45</v>
      </c>
      <c r="J133" s="202">
        <f t="shared" ref="J133:K133" si="28">J134</f>
        <v>30</v>
      </c>
      <c r="K133" s="202">
        <f t="shared" si="28"/>
        <v>30</v>
      </c>
    </row>
    <row r="134" spans="1:11" ht="24.95" customHeight="1">
      <c r="A134" s="380" t="s">
        <v>326</v>
      </c>
      <c r="B134" s="382">
        <v>1001</v>
      </c>
      <c r="C134" s="384">
        <v>996</v>
      </c>
      <c r="D134" s="386">
        <v>7702288060</v>
      </c>
      <c r="E134" s="386">
        <v>321</v>
      </c>
      <c r="F134" s="386">
        <v>263</v>
      </c>
      <c r="G134" s="313">
        <v>120</v>
      </c>
      <c r="H134" s="331">
        <v>45</v>
      </c>
      <c r="I134" s="388">
        <v>45</v>
      </c>
      <c r="J134" s="388">
        <v>30</v>
      </c>
      <c r="K134" s="388">
        <v>30</v>
      </c>
    </row>
    <row r="135" spans="1:11" ht="14.25" hidden="1" customHeight="1">
      <c r="A135" s="381"/>
      <c r="B135" s="383"/>
      <c r="C135" s="385"/>
      <c r="D135" s="387"/>
      <c r="E135" s="387"/>
      <c r="F135" s="387"/>
      <c r="G135" s="314"/>
      <c r="H135" s="332"/>
      <c r="I135" s="389"/>
      <c r="J135" s="389"/>
      <c r="K135" s="389"/>
    </row>
    <row r="136" spans="1:11" ht="24.95" customHeight="1">
      <c r="A136" s="200" t="s">
        <v>327</v>
      </c>
      <c r="B136" s="201"/>
      <c r="C136" s="217"/>
      <c r="D136" s="201"/>
      <c r="E136" s="201"/>
      <c r="F136" s="201"/>
      <c r="G136" s="309">
        <f>G12+G22+G50+G55+G57+G62+G65+G75+G84+G89+G93+G109+G133</f>
        <v>2395.5</v>
      </c>
      <c r="H136" s="327">
        <f>H12+H22+H50+H55+H57+H62+H65+H75+H84+H89+H93+H109+H133</f>
        <v>2126.3999999999996</v>
      </c>
      <c r="I136" s="202">
        <f>I12+I22+I50+I55+I57+I62+I65+I75+I84+I89+I93+I109+I133</f>
        <v>2179.3000000000002</v>
      </c>
      <c r="J136" s="213" t="e">
        <f>J12+J22+J51+J55+J57+J65+J75+J84+J90+J93+J109+J133+J62</f>
        <v>#REF!</v>
      </c>
      <c r="K136" s="213" t="e">
        <f>K12+K22+K51+K55+K57+K65+K75+K84+K90+K93+K109+K133+K62</f>
        <v>#REF!</v>
      </c>
    </row>
    <row r="137" spans="1:11" ht="24.95" customHeight="1">
      <c r="A137" s="196"/>
    </row>
    <row r="138" spans="1:11" ht="24.95" customHeight="1">
      <c r="A138" s="196"/>
    </row>
    <row r="139" spans="1:11" ht="24.95" customHeight="1">
      <c r="A139" s="197"/>
    </row>
    <row r="140" spans="1:11" ht="24.95" customHeight="1">
      <c r="A140" s="197"/>
    </row>
    <row r="141" spans="1:11" ht="24.95" customHeight="1">
      <c r="A141" s="197"/>
    </row>
  </sheetData>
  <mergeCells count="51">
    <mergeCell ref="F9:F10"/>
    <mergeCell ref="K37:K38"/>
    <mergeCell ref="I9:I10"/>
    <mergeCell ref="J9:J10"/>
    <mergeCell ref="K9:K10"/>
    <mergeCell ref="I37:I38"/>
    <mergeCell ref="J37:J38"/>
    <mergeCell ref="G9:G10"/>
    <mergeCell ref="H9:H10"/>
    <mergeCell ref="A37:A38"/>
    <mergeCell ref="B37:B38"/>
    <mergeCell ref="C37:C38"/>
    <mergeCell ref="D37:D38"/>
    <mergeCell ref="E37:E38"/>
    <mergeCell ref="A9:A10"/>
    <mergeCell ref="B9:B10"/>
    <mergeCell ref="C9:C10"/>
    <mergeCell ref="D9:D10"/>
    <mergeCell ref="E9:E10"/>
    <mergeCell ref="D124:D125"/>
    <mergeCell ref="E124:E125"/>
    <mergeCell ref="F124:F125"/>
    <mergeCell ref="K75:K76"/>
    <mergeCell ref="A75:A76"/>
    <mergeCell ref="B75:B76"/>
    <mergeCell ref="C75:C76"/>
    <mergeCell ref="D75:D76"/>
    <mergeCell ref="E75:E76"/>
    <mergeCell ref="F75:F76"/>
    <mergeCell ref="I75:I76"/>
    <mergeCell ref="J75:J76"/>
    <mergeCell ref="G75:G76"/>
    <mergeCell ref="H75:H76"/>
    <mergeCell ref="H124:H125"/>
    <mergeCell ref="G124:G125"/>
    <mergeCell ref="A6:K7"/>
    <mergeCell ref="A134:A135"/>
    <mergeCell ref="B134:B135"/>
    <mergeCell ref="C134:C135"/>
    <mergeCell ref="D134:D135"/>
    <mergeCell ref="E134:E135"/>
    <mergeCell ref="F134:F135"/>
    <mergeCell ref="I134:I135"/>
    <mergeCell ref="J134:J135"/>
    <mergeCell ref="K134:K135"/>
    <mergeCell ref="I124:I125"/>
    <mergeCell ref="J124:J125"/>
    <mergeCell ref="K124:K125"/>
    <mergeCell ref="A124:A125"/>
    <mergeCell ref="B124:B125"/>
    <mergeCell ref="C124:C125"/>
  </mergeCells>
  <pageMargins left="0.25" right="0.25" top="0.75" bottom="0.75" header="0.3" footer="0.3"/>
  <pageSetup paperSize="9" scale="44" orientation="portrait" r:id="rId1"/>
  <rowBreaks count="1" manualBreakCount="1">
    <brk id="76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52" workbookViewId="0">
      <selection activeCell="C56" sqref="C56"/>
    </sheetView>
  </sheetViews>
  <sheetFormatPr defaultRowHeight="15.75"/>
  <cols>
    <col min="1" max="1" width="58" style="112" customWidth="1"/>
    <col min="2" max="4" width="28.42578125" style="112" customWidth="1"/>
    <col min="5" max="5" width="17.5703125" style="112" customWidth="1"/>
    <col min="6" max="16384" width="9.140625" style="114"/>
  </cols>
  <sheetData>
    <row r="1" spans="1:5">
      <c r="B1" s="113" t="s">
        <v>192</v>
      </c>
      <c r="C1" s="113"/>
      <c r="D1" s="113"/>
    </row>
    <row r="2" spans="1:5">
      <c r="B2" s="113" t="s">
        <v>40</v>
      </c>
      <c r="C2" s="113"/>
      <c r="D2" s="113"/>
    </row>
    <row r="3" spans="1:5">
      <c r="B3" s="113" t="s">
        <v>280</v>
      </c>
      <c r="C3" s="113"/>
      <c r="D3" s="113"/>
    </row>
    <row r="4" spans="1:5">
      <c r="B4" s="113" t="s">
        <v>335</v>
      </c>
      <c r="C4" s="113"/>
      <c r="D4" s="113"/>
    </row>
    <row r="5" spans="1:5" ht="5.25" customHeight="1"/>
    <row r="6" spans="1:5" ht="24.75" customHeight="1">
      <c r="A6" s="342" t="s">
        <v>414</v>
      </c>
      <c r="B6" s="342"/>
      <c r="C6" s="342"/>
      <c r="D6" s="342"/>
      <c r="E6" s="342"/>
    </row>
    <row r="7" spans="1:5" ht="15.75" customHeight="1">
      <c r="A7" s="342"/>
      <c r="B7" s="342"/>
      <c r="C7" s="342"/>
      <c r="D7" s="342"/>
      <c r="E7" s="342"/>
    </row>
    <row r="8" spans="1:5">
      <c r="E8" s="115" t="s">
        <v>180</v>
      </c>
    </row>
    <row r="9" spans="1:5" ht="47.25">
      <c r="A9" s="116" t="s">
        <v>17</v>
      </c>
      <c r="B9" s="116" t="s">
        <v>2</v>
      </c>
      <c r="C9" s="116" t="s">
        <v>416</v>
      </c>
      <c r="D9" s="116" t="s">
        <v>415</v>
      </c>
      <c r="E9" s="117" t="s">
        <v>417</v>
      </c>
    </row>
    <row r="10" spans="1:5">
      <c r="A10" s="118" t="s">
        <v>19</v>
      </c>
      <c r="B10" s="119" t="s">
        <v>41</v>
      </c>
      <c r="C10" s="288">
        <f>C11+C14+C20+C23</f>
        <v>548700</v>
      </c>
      <c r="D10" s="288">
        <f>D11+D14+D20+D23</f>
        <v>549300</v>
      </c>
      <c r="E10" s="120">
        <f>E11+E14+E20+E23</f>
        <v>579100</v>
      </c>
    </row>
    <row r="11" spans="1:5">
      <c r="A11" s="121" t="s">
        <v>20</v>
      </c>
      <c r="B11" s="122" t="s">
        <v>42</v>
      </c>
      <c r="C11" s="289">
        <v>293000</v>
      </c>
      <c r="D11" s="289">
        <v>295000</v>
      </c>
      <c r="E11" s="123">
        <v>297000</v>
      </c>
    </row>
    <row r="12" spans="1:5">
      <c r="A12" s="124" t="s">
        <v>21</v>
      </c>
      <c r="B12" s="122" t="s">
        <v>43</v>
      </c>
      <c r="C12" s="289">
        <v>293000</v>
      </c>
      <c r="D12" s="289">
        <v>295000</v>
      </c>
      <c r="E12" s="123">
        <v>297000</v>
      </c>
    </row>
    <row r="13" spans="1:5" ht="97.5">
      <c r="A13" s="125" t="s">
        <v>281</v>
      </c>
      <c r="B13" s="122" t="s">
        <v>44</v>
      </c>
      <c r="C13" s="289">
        <v>293000</v>
      </c>
      <c r="D13" s="289">
        <v>295000</v>
      </c>
      <c r="E13" s="126">
        <v>297000</v>
      </c>
    </row>
    <row r="14" spans="1:5" ht="47.25">
      <c r="A14" s="121" t="s">
        <v>22</v>
      </c>
      <c r="B14" s="119" t="s">
        <v>93</v>
      </c>
      <c r="C14" s="288">
        <f>C15</f>
        <v>216700</v>
      </c>
      <c r="D14" s="288">
        <f>D15</f>
        <v>213300</v>
      </c>
      <c r="E14" s="120">
        <f>E15</f>
        <v>240099.99999999997</v>
      </c>
    </row>
    <row r="15" spans="1:5" ht="31.5">
      <c r="A15" s="124" t="s">
        <v>23</v>
      </c>
      <c r="B15" s="122" t="s">
        <v>94</v>
      </c>
      <c r="C15" s="289">
        <v>216700</v>
      </c>
      <c r="D15" s="289">
        <v>213300</v>
      </c>
      <c r="E15" s="123">
        <f>E16+E17+E18+E19</f>
        <v>240099.99999999997</v>
      </c>
    </row>
    <row r="16" spans="1:5" ht="47.25">
      <c r="A16" s="125" t="s">
        <v>24</v>
      </c>
      <c r="B16" s="122" t="s">
        <v>45</v>
      </c>
      <c r="C16" s="289">
        <v>85137</v>
      </c>
      <c r="D16" s="289">
        <v>85137</v>
      </c>
      <c r="E16" s="123">
        <v>90137</v>
      </c>
    </row>
    <row r="17" spans="1:5" ht="78.75">
      <c r="A17" s="125" t="s">
        <v>25</v>
      </c>
      <c r="B17" s="122" t="s">
        <v>46</v>
      </c>
      <c r="C17" s="289">
        <v>898</v>
      </c>
      <c r="D17" s="289">
        <v>898.4</v>
      </c>
      <c r="E17" s="123">
        <v>1898.4</v>
      </c>
    </row>
    <row r="18" spans="1:5" ht="78.75">
      <c r="A18" s="125" t="s">
        <v>26</v>
      </c>
      <c r="B18" s="122" t="s">
        <v>47</v>
      </c>
      <c r="C18" s="289">
        <v>153108.20000000001</v>
      </c>
      <c r="D18" s="289">
        <v>149708.20000000001</v>
      </c>
      <c r="E18" s="123">
        <v>172508.2</v>
      </c>
    </row>
    <row r="19" spans="1:5" ht="78.75">
      <c r="A19" s="125" t="s">
        <v>27</v>
      </c>
      <c r="B19" s="122" t="s">
        <v>48</v>
      </c>
      <c r="C19" s="289">
        <v>-22444.6</v>
      </c>
      <c r="D19" s="289">
        <v>-22443.599999999999</v>
      </c>
      <c r="E19" s="123">
        <v>-24443.599999999999</v>
      </c>
    </row>
    <row r="20" spans="1:5">
      <c r="A20" s="121" t="s">
        <v>28</v>
      </c>
      <c r="B20" s="122" t="s">
        <v>49</v>
      </c>
      <c r="C20" s="289">
        <v>0</v>
      </c>
      <c r="D20" s="289">
        <v>0</v>
      </c>
      <c r="E20" s="123">
        <f>E21</f>
        <v>0</v>
      </c>
    </row>
    <row r="21" spans="1:5">
      <c r="A21" s="124" t="s">
        <v>51</v>
      </c>
      <c r="B21" s="122" t="s">
        <v>50</v>
      </c>
      <c r="C21" s="289">
        <v>0</v>
      </c>
      <c r="D21" s="289">
        <v>0</v>
      </c>
      <c r="E21" s="123">
        <v>0</v>
      </c>
    </row>
    <row r="22" spans="1:5" ht="18" customHeight="1">
      <c r="A22" s="125" t="s">
        <v>51</v>
      </c>
      <c r="B22" s="122" t="s">
        <v>52</v>
      </c>
      <c r="C22" s="289">
        <v>0</v>
      </c>
      <c r="D22" s="289">
        <v>0</v>
      </c>
      <c r="E22" s="126">
        <v>0</v>
      </c>
    </row>
    <row r="23" spans="1:5">
      <c r="A23" s="121" t="s">
        <v>29</v>
      </c>
      <c r="B23" s="122" t="s">
        <v>54</v>
      </c>
      <c r="C23" s="288">
        <f>C24+C28</f>
        <v>39000</v>
      </c>
      <c r="D23" s="288">
        <f>D24+D28</f>
        <v>41000</v>
      </c>
      <c r="E23" s="120">
        <f>E24+E28</f>
        <v>42000</v>
      </c>
    </row>
    <row r="24" spans="1:5">
      <c r="A24" s="124" t="s">
        <v>53</v>
      </c>
      <c r="B24" s="122" t="s">
        <v>55</v>
      </c>
      <c r="C24" s="289">
        <f>C25</f>
        <v>24000</v>
      </c>
      <c r="D24" s="289">
        <f>D25</f>
        <v>25000</v>
      </c>
      <c r="E24" s="123">
        <f>E25</f>
        <v>26000</v>
      </c>
    </row>
    <row r="25" spans="1:5" ht="50.25" customHeight="1">
      <c r="A25" s="124" t="s">
        <v>368</v>
      </c>
      <c r="B25" s="122" t="s">
        <v>369</v>
      </c>
      <c r="C25" s="289">
        <v>24000</v>
      </c>
      <c r="D25" s="289">
        <v>25000</v>
      </c>
      <c r="E25" s="123">
        <f>E27+E26</f>
        <v>26000</v>
      </c>
    </row>
    <row r="26" spans="1:5" ht="78.75" customHeight="1">
      <c r="A26" s="124" t="s">
        <v>367</v>
      </c>
      <c r="B26" s="122" t="s">
        <v>365</v>
      </c>
      <c r="C26" s="289">
        <v>23000</v>
      </c>
      <c r="D26" s="289">
        <v>24000</v>
      </c>
      <c r="E26" s="126">
        <v>25000</v>
      </c>
    </row>
    <row r="27" spans="1:5" ht="64.5" customHeight="1">
      <c r="A27" s="124" t="s">
        <v>366</v>
      </c>
      <c r="B27" s="122" t="s">
        <v>364</v>
      </c>
      <c r="C27" s="289">
        <v>1000</v>
      </c>
      <c r="D27" s="289">
        <v>1000</v>
      </c>
      <c r="E27" s="126">
        <v>1000</v>
      </c>
    </row>
    <row r="28" spans="1:5" ht="35.25" customHeight="1">
      <c r="A28" s="124" t="s">
        <v>58</v>
      </c>
      <c r="B28" s="122" t="s">
        <v>363</v>
      </c>
      <c r="C28" s="289">
        <f>C29+C31</f>
        <v>15000</v>
      </c>
      <c r="D28" s="289">
        <f>D29+D31</f>
        <v>16000</v>
      </c>
      <c r="E28" s="126">
        <f>E29+E31</f>
        <v>16000</v>
      </c>
    </row>
    <row r="29" spans="1:5" ht="21.75" customHeight="1">
      <c r="A29" s="124" t="s">
        <v>362</v>
      </c>
      <c r="B29" s="122" t="s">
        <v>361</v>
      </c>
      <c r="C29" s="289">
        <v>1000</v>
      </c>
      <c r="D29" s="289">
        <v>2000</v>
      </c>
      <c r="E29" s="126">
        <v>2000</v>
      </c>
    </row>
    <row r="30" spans="1:5" ht="47.25">
      <c r="A30" s="124" t="s">
        <v>360</v>
      </c>
      <c r="B30" s="122" t="s">
        <v>361</v>
      </c>
      <c r="C30" s="289">
        <v>1000</v>
      </c>
      <c r="D30" s="289">
        <v>2000</v>
      </c>
      <c r="E30" s="126">
        <v>2000</v>
      </c>
    </row>
    <row r="31" spans="1:5">
      <c r="A31" s="127" t="s">
        <v>58</v>
      </c>
      <c r="B31" s="122" t="s">
        <v>59</v>
      </c>
      <c r="C31" s="289">
        <v>14000</v>
      </c>
      <c r="D31" s="289">
        <v>14000</v>
      </c>
      <c r="E31" s="128">
        <v>14000</v>
      </c>
    </row>
    <row r="32" spans="1:5" ht="23.25" customHeight="1">
      <c r="A32" s="127" t="s">
        <v>358</v>
      </c>
      <c r="B32" s="122" t="s">
        <v>359</v>
      </c>
      <c r="C32" s="289">
        <v>14000</v>
      </c>
      <c r="D32" s="289">
        <v>14000</v>
      </c>
      <c r="E32" s="128">
        <v>14000</v>
      </c>
    </row>
    <row r="33" spans="1:5" ht="55.5" customHeight="1">
      <c r="A33" s="127" t="s">
        <v>356</v>
      </c>
      <c r="B33" s="122" t="s">
        <v>357</v>
      </c>
      <c r="C33" s="289">
        <v>14000</v>
      </c>
      <c r="D33" s="289">
        <v>14000</v>
      </c>
      <c r="E33" s="128">
        <v>14000</v>
      </c>
    </row>
    <row r="34" spans="1:5" ht="63">
      <c r="A34" s="129" t="s">
        <v>355</v>
      </c>
      <c r="B34" s="122" t="s">
        <v>354</v>
      </c>
      <c r="C34" s="289">
        <v>1000</v>
      </c>
      <c r="D34" s="289">
        <v>1000</v>
      </c>
      <c r="E34" s="130">
        <v>1000</v>
      </c>
    </row>
    <row r="35" spans="1:5" ht="78.75">
      <c r="A35" s="129" t="s">
        <v>353</v>
      </c>
      <c r="B35" s="122" t="s">
        <v>352</v>
      </c>
      <c r="C35" s="289">
        <v>14000</v>
      </c>
      <c r="D35" s="289">
        <v>14000</v>
      </c>
      <c r="E35" s="130">
        <v>14000</v>
      </c>
    </row>
    <row r="36" spans="1:5" ht="31.5">
      <c r="A36" s="131" t="s">
        <v>348</v>
      </c>
      <c r="B36" s="135" t="s">
        <v>349</v>
      </c>
      <c r="C36" s="290">
        <v>5000</v>
      </c>
      <c r="D36" s="290">
        <v>5000</v>
      </c>
      <c r="E36" s="136">
        <v>5000</v>
      </c>
    </row>
    <row r="37" spans="1:5" ht="63">
      <c r="A37" s="127" t="s">
        <v>350</v>
      </c>
      <c r="B37" s="132" t="s">
        <v>351</v>
      </c>
      <c r="C37" s="291">
        <v>5000</v>
      </c>
      <c r="D37" s="291">
        <v>5000</v>
      </c>
      <c r="E37" s="128">
        <v>5000</v>
      </c>
    </row>
    <row r="38" spans="1:5" ht="78.75" hidden="1">
      <c r="A38" s="127" t="s">
        <v>81</v>
      </c>
      <c r="B38" s="132" t="s">
        <v>80</v>
      </c>
      <c r="C38" s="291"/>
      <c r="D38" s="291"/>
      <c r="E38" s="128">
        <v>0</v>
      </c>
    </row>
    <row r="39" spans="1:5" ht="94.5" hidden="1">
      <c r="A39" s="129" t="s">
        <v>72</v>
      </c>
      <c r="B39" s="132" t="s">
        <v>73</v>
      </c>
      <c r="C39" s="291"/>
      <c r="D39" s="291"/>
      <c r="E39" s="130">
        <v>0</v>
      </c>
    </row>
    <row r="40" spans="1:5" ht="94.5" hidden="1">
      <c r="A40" s="133" t="s">
        <v>75</v>
      </c>
      <c r="B40" s="132" t="s">
        <v>74</v>
      </c>
      <c r="C40" s="291"/>
      <c r="D40" s="291"/>
      <c r="E40" s="128">
        <v>0</v>
      </c>
    </row>
    <row r="41" spans="1:5" ht="94.5" hidden="1">
      <c r="A41" s="133" t="s">
        <v>78</v>
      </c>
      <c r="B41" s="132" t="s">
        <v>76</v>
      </c>
      <c r="C41" s="291"/>
      <c r="D41" s="291"/>
      <c r="E41" s="128">
        <v>0</v>
      </c>
    </row>
    <row r="42" spans="1:5" ht="94.5" hidden="1">
      <c r="A42" s="133" t="s">
        <v>79</v>
      </c>
      <c r="B42" s="132" t="s">
        <v>77</v>
      </c>
      <c r="C42" s="291"/>
      <c r="D42" s="291"/>
      <c r="E42" s="130">
        <v>0</v>
      </c>
    </row>
    <row r="43" spans="1:5">
      <c r="A43" s="134" t="s">
        <v>32</v>
      </c>
      <c r="B43" s="135" t="s">
        <v>83</v>
      </c>
      <c r="C43" s="290">
        <f>C44</f>
        <v>1846800</v>
      </c>
      <c r="D43" s="290">
        <f>D44</f>
        <v>1577100</v>
      </c>
      <c r="E43" s="136">
        <f>E44</f>
        <v>1600200</v>
      </c>
    </row>
    <row r="44" spans="1:5" ht="47.25">
      <c r="A44" s="131" t="s">
        <v>33</v>
      </c>
      <c r="B44" s="132" t="s">
        <v>84</v>
      </c>
      <c r="C44" s="291">
        <f>C45+C48+C51</f>
        <v>1846800</v>
      </c>
      <c r="D44" s="291">
        <f>D45+D48+D51</f>
        <v>1577100</v>
      </c>
      <c r="E44" s="128">
        <f>E45+E48+E51</f>
        <v>1600200</v>
      </c>
    </row>
    <row r="45" spans="1:5" ht="31.5">
      <c r="A45" s="137" t="s">
        <v>34</v>
      </c>
      <c r="B45" s="132" t="s">
        <v>408</v>
      </c>
      <c r="C45" s="291">
        <v>1420700</v>
      </c>
      <c r="D45" s="291">
        <v>1157700</v>
      </c>
      <c r="E45" s="128">
        <v>1165900</v>
      </c>
    </row>
    <row r="46" spans="1:5" ht="31.5">
      <c r="A46" s="138" t="s">
        <v>82</v>
      </c>
      <c r="B46" s="132" t="s">
        <v>408</v>
      </c>
      <c r="C46" s="291">
        <v>6000</v>
      </c>
      <c r="D46" s="291">
        <v>0</v>
      </c>
      <c r="E46" s="128">
        <v>0</v>
      </c>
    </row>
    <row r="47" spans="1:5" ht="31.5">
      <c r="A47" s="139" t="s">
        <v>407</v>
      </c>
      <c r="B47" s="132" t="s">
        <v>408</v>
      </c>
      <c r="C47" s="291">
        <v>1414700</v>
      </c>
      <c r="D47" s="291">
        <v>1157700</v>
      </c>
      <c r="E47" s="128">
        <v>1165900</v>
      </c>
    </row>
    <row r="48" spans="1:5" ht="31.5">
      <c r="A48" s="137" t="s">
        <v>90</v>
      </c>
      <c r="B48" s="141" t="s">
        <v>91</v>
      </c>
      <c r="C48" s="292">
        <v>390300</v>
      </c>
      <c r="D48" s="292">
        <v>383700</v>
      </c>
      <c r="E48" s="128">
        <v>398600</v>
      </c>
    </row>
    <row r="49" spans="1:7" ht="31.5">
      <c r="A49" s="137" t="s">
        <v>90</v>
      </c>
      <c r="B49" s="141" t="s">
        <v>91</v>
      </c>
      <c r="C49" s="292">
        <v>390300</v>
      </c>
      <c r="D49" s="292">
        <v>383700</v>
      </c>
      <c r="E49" s="130">
        <v>398600</v>
      </c>
    </row>
    <row r="50" spans="1:7" ht="31.5">
      <c r="A50" s="137" t="s">
        <v>90</v>
      </c>
      <c r="B50" s="141" t="s">
        <v>91</v>
      </c>
      <c r="C50" s="292">
        <v>390300</v>
      </c>
      <c r="D50" s="292">
        <v>383700</v>
      </c>
      <c r="E50" s="130">
        <v>398600</v>
      </c>
    </row>
    <row r="51" spans="1:7" ht="31.5">
      <c r="A51" s="137" t="s">
        <v>37</v>
      </c>
      <c r="B51" s="132" t="s">
        <v>87</v>
      </c>
      <c r="C51" s="291">
        <f>C52+C55</f>
        <v>35800</v>
      </c>
      <c r="D51" s="291">
        <f>D52+D55</f>
        <v>35700</v>
      </c>
      <c r="E51" s="128">
        <f>E52+E55</f>
        <v>35700</v>
      </c>
    </row>
    <row r="52" spans="1:7" ht="47.25">
      <c r="A52" s="143" t="s">
        <v>184</v>
      </c>
      <c r="B52" s="141" t="s">
        <v>409</v>
      </c>
      <c r="C52" s="292">
        <f>C53</f>
        <v>35100</v>
      </c>
      <c r="D52" s="292">
        <f>D53</f>
        <v>35100</v>
      </c>
      <c r="E52" s="128">
        <f>E53</f>
        <v>35100</v>
      </c>
    </row>
    <row r="53" spans="1:7" ht="47.25">
      <c r="A53" s="142" t="s">
        <v>187</v>
      </c>
      <c r="B53" s="141" t="s">
        <v>409</v>
      </c>
      <c r="C53" s="292">
        <v>35100</v>
      </c>
      <c r="D53" s="292">
        <v>35100</v>
      </c>
      <c r="E53" s="128">
        <v>35100</v>
      </c>
    </row>
    <row r="54" spans="1:7" ht="47.25">
      <c r="A54" s="144" t="s">
        <v>269</v>
      </c>
      <c r="B54" s="141" t="s">
        <v>410</v>
      </c>
      <c r="C54" s="292">
        <v>700</v>
      </c>
      <c r="D54" s="292">
        <v>600</v>
      </c>
      <c r="E54" s="128">
        <v>600</v>
      </c>
    </row>
    <row r="55" spans="1:7" ht="47.25">
      <c r="A55" s="144" t="s">
        <v>271</v>
      </c>
      <c r="B55" s="141" t="s">
        <v>410</v>
      </c>
      <c r="C55" s="292">
        <v>700</v>
      </c>
      <c r="D55" s="292">
        <v>600</v>
      </c>
      <c r="E55" s="128">
        <v>600</v>
      </c>
    </row>
    <row r="56" spans="1:7">
      <c r="A56" s="145" t="s">
        <v>39</v>
      </c>
      <c r="B56" s="135"/>
      <c r="C56" s="290">
        <f>C10+C43</f>
        <v>2395500</v>
      </c>
      <c r="D56" s="290">
        <f>D10+D43</f>
        <v>2126400</v>
      </c>
      <c r="E56" s="136">
        <f>E10+E43</f>
        <v>2179300</v>
      </c>
    </row>
    <row r="59" spans="1:7">
      <c r="E59" s="146"/>
    </row>
    <row r="60" spans="1:7" ht="37.5">
      <c r="A60" s="147" t="s">
        <v>277</v>
      </c>
      <c r="B60" s="343" t="s">
        <v>278</v>
      </c>
      <c r="C60" s="343"/>
      <c r="D60" s="343"/>
      <c r="E60" s="343"/>
      <c r="G60" s="148"/>
    </row>
  </sheetData>
  <mergeCells count="2">
    <mergeCell ref="A6:E7"/>
    <mergeCell ref="B60:E6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RowHeight="15.75"/>
  <cols>
    <col min="1" max="1" width="58" style="112" customWidth="1"/>
    <col min="2" max="2" width="28.42578125" style="112" customWidth="1"/>
    <col min="3" max="4" width="16" style="112" customWidth="1"/>
    <col min="5" max="16384" width="9.140625" style="114"/>
  </cols>
  <sheetData>
    <row r="1" spans="1:4">
      <c r="C1" s="113" t="s">
        <v>16</v>
      </c>
    </row>
    <row r="2" spans="1:4">
      <c r="C2" s="113" t="s">
        <v>40</v>
      </c>
    </row>
    <row r="3" spans="1:4">
      <c r="C3" s="113" t="s">
        <v>280</v>
      </c>
    </row>
    <row r="4" spans="1:4">
      <c r="C4" s="113" t="s">
        <v>335</v>
      </c>
    </row>
    <row r="6" spans="1:4" ht="15">
      <c r="A6" s="342" t="s">
        <v>282</v>
      </c>
      <c r="B6" s="342"/>
      <c r="C6" s="342"/>
      <c r="D6" s="342"/>
    </row>
    <row r="7" spans="1:4" ht="15.75" customHeight="1">
      <c r="A7" s="342"/>
      <c r="B7" s="342"/>
      <c r="C7" s="342"/>
      <c r="D7" s="342"/>
    </row>
    <row r="8" spans="1:4">
      <c r="C8" s="115"/>
      <c r="D8" s="115" t="s">
        <v>180</v>
      </c>
    </row>
    <row r="9" spans="1:4" ht="47.25" customHeight="1">
      <c r="A9" s="346" t="s">
        <v>17</v>
      </c>
      <c r="B9" s="346" t="s">
        <v>2</v>
      </c>
      <c r="C9" s="344" t="s">
        <v>18</v>
      </c>
      <c r="D9" s="345"/>
    </row>
    <row r="10" spans="1:4">
      <c r="A10" s="347"/>
      <c r="B10" s="347"/>
      <c r="C10" s="242" t="s">
        <v>273</v>
      </c>
      <c r="D10" s="242" t="s">
        <v>370</v>
      </c>
    </row>
    <row r="11" spans="1:4">
      <c r="A11" s="118" t="s">
        <v>19</v>
      </c>
      <c r="B11" s="119" t="s">
        <v>41</v>
      </c>
      <c r="C11" s="190">
        <f>C12+C15+C21+C27+C30</f>
        <v>403800</v>
      </c>
      <c r="D11" s="190">
        <f>D12+D15+D21+D27+D30</f>
        <v>383000</v>
      </c>
    </row>
    <row r="12" spans="1:4">
      <c r="A12" s="121" t="s">
        <v>20</v>
      </c>
      <c r="B12" s="122" t="s">
        <v>42</v>
      </c>
      <c r="C12" s="191">
        <f>C13</f>
        <v>140000</v>
      </c>
      <c r="D12" s="191">
        <f>D13</f>
        <v>145000</v>
      </c>
    </row>
    <row r="13" spans="1:4">
      <c r="A13" s="124" t="s">
        <v>21</v>
      </c>
      <c r="B13" s="122" t="s">
        <v>43</v>
      </c>
      <c r="C13" s="191">
        <f>C14</f>
        <v>140000</v>
      </c>
      <c r="D13" s="191">
        <f>D14</f>
        <v>145000</v>
      </c>
    </row>
    <row r="14" spans="1:4" ht="97.5">
      <c r="A14" s="125" t="s">
        <v>281</v>
      </c>
      <c r="B14" s="122" t="s">
        <v>44</v>
      </c>
      <c r="C14" s="192">
        <v>140000</v>
      </c>
      <c r="D14" s="192">
        <v>145000</v>
      </c>
    </row>
    <row r="15" spans="1:4" s="150" customFormat="1" ht="47.25">
      <c r="A15" s="118" t="s">
        <v>22</v>
      </c>
      <c r="B15" s="119" t="s">
        <v>93</v>
      </c>
      <c r="C15" s="190">
        <f>C16</f>
        <v>150800</v>
      </c>
      <c r="D15" s="190">
        <f>D16</f>
        <v>125000</v>
      </c>
    </row>
    <row r="16" spans="1:4" ht="31.5">
      <c r="A16" s="124" t="s">
        <v>23</v>
      </c>
      <c r="B16" s="122" t="s">
        <v>94</v>
      </c>
      <c r="C16" s="191">
        <f>C17+C18+C19+C20</f>
        <v>150800</v>
      </c>
      <c r="D16" s="191">
        <f>D17+D18+D19+D20</f>
        <v>125000</v>
      </c>
    </row>
    <row r="17" spans="1:4" ht="47.25">
      <c r="A17" s="125" t="s">
        <v>24</v>
      </c>
      <c r="B17" s="122" t="s">
        <v>45</v>
      </c>
      <c r="C17" s="191">
        <v>55100</v>
      </c>
      <c r="D17" s="191">
        <v>45700</v>
      </c>
    </row>
    <row r="18" spans="1:4" ht="78.75">
      <c r="A18" s="125" t="s">
        <v>25</v>
      </c>
      <c r="B18" s="122" t="s">
        <v>46</v>
      </c>
      <c r="C18" s="191">
        <v>1300</v>
      </c>
      <c r="D18" s="191">
        <v>1000</v>
      </c>
    </row>
    <row r="19" spans="1:4" ht="78.75">
      <c r="A19" s="125" t="s">
        <v>26</v>
      </c>
      <c r="B19" s="122" t="s">
        <v>47</v>
      </c>
      <c r="C19" s="191">
        <v>89200</v>
      </c>
      <c r="D19" s="191">
        <v>74000</v>
      </c>
    </row>
    <row r="20" spans="1:4" ht="78.75">
      <c r="A20" s="125" t="s">
        <v>27</v>
      </c>
      <c r="B20" s="122" t="s">
        <v>48</v>
      </c>
      <c r="C20" s="191">
        <v>5200</v>
      </c>
      <c r="D20" s="191">
        <v>4300</v>
      </c>
    </row>
    <row r="21" spans="1:4" s="150" customFormat="1">
      <c r="A21" s="118" t="s">
        <v>29</v>
      </c>
      <c r="B21" s="119" t="s">
        <v>54</v>
      </c>
      <c r="C21" s="190">
        <f>C22+C24</f>
        <v>24000</v>
      </c>
      <c r="D21" s="190">
        <f>C22+C24</f>
        <v>24000</v>
      </c>
    </row>
    <row r="22" spans="1:4">
      <c r="A22" s="124" t="s">
        <v>53</v>
      </c>
      <c r="B22" s="122" t="s">
        <v>55</v>
      </c>
      <c r="C22" s="191">
        <v>20000</v>
      </c>
      <c r="D22" s="191">
        <v>20000</v>
      </c>
    </row>
    <row r="23" spans="1:4" ht="47.25">
      <c r="A23" s="124" t="s">
        <v>56</v>
      </c>
      <c r="B23" s="122" t="s">
        <v>57</v>
      </c>
      <c r="C23" s="192">
        <v>20000</v>
      </c>
      <c r="D23" s="192">
        <v>20000</v>
      </c>
    </row>
    <row r="24" spans="1:4">
      <c r="A24" s="127" t="s">
        <v>58</v>
      </c>
      <c r="B24" s="122" t="s">
        <v>59</v>
      </c>
      <c r="C24" s="193">
        <v>4000</v>
      </c>
      <c r="D24" s="193">
        <v>4000</v>
      </c>
    </row>
    <row r="25" spans="1:4" ht="94.5">
      <c r="A25" s="129" t="s">
        <v>61</v>
      </c>
      <c r="B25" s="122" t="s">
        <v>60</v>
      </c>
      <c r="C25" s="194">
        <v>1000</v>
      </c>
      <c r="D25" s="194">
        <v>1000</v>
      </c>
    </row>
    <row r="26" spans="1:4" ht="94.5">
      <c r="A26" s="129" t="s">
        <v>62</v>
      </c>
      <c r="B26" s="122" t="s">
        <v>63</v>
      </c>
      <c r="C26" s="194">
        <v>3000</v>
      </c>
      <c r="D26" s="194">
        <v>3000</v>
      </c>
    </row>
    <row r="27" spans="1:4" ht="47.25" hidden="1">
      <c r="A27" s="131" t="s">
        <v>64</v>
      </c>
      <c r="B27" s="122" t="s">
        <v>65</v>
      </c>
      <c r="C27" s="194">
        <v>0</v>
      </c>
      <c r="D27" s="194">
        <f>D28</f>
        <v>0</v>
      </c>
    </row>
    <row r="28" spans="1:4" hidden="1">
      <c r="A28" s="127" t="s">
        <v>66</v>
      </c>
      <c r="B28" s="122" t="s">
        <v>67</v>
      </c>
      <c r="C28" s="194">
        <v>0</v>
      </c>
      <c r="D28" s="194">
        <v>0</v>
      </c>
    </row>
    <row r="29" spans="1:4" ht="47.25" hidden="1">
      <c r="A29" s="129" t="s">
        <v>68</v>
      </c>
      <c r="B29" s="122" t="s">
        <v>69</v>
      </c>
      <c r="C29" s="194">
        <v>0</v>
      </c>
      <c r="D29" s="194">
        <v>0</v>
      </c>
    </row>
    <row r="30" spans="1:4" s="150" customFormat="1" ht="47.25">
      <c r="A30" s="145" t="s">
        <v>30</v>
      </c>
      <c r="B30" s="135" t="s">
        <v>70</v>
      </c>
      <c r="C30" s="195">
        <f>C31+C33</f>
        <v>89000</v>
      </c>
      <c r="D30" s="195">
        <f>D31+D33</f>
        <v>89000</v>
      </c>
    </row>
    <row r="31" spans="1:4" ht="110.25">
      <c r="A31" s="127" t="s">
        <v>31</v>
      </c>
      <c r="B31" s="132" t="s">
        <v>71</v>
      </c>
      <c r="C31" s="193">
        <f>C32</f>
        <v>44500</v>
      </c>
      <c r="D31" s="193">
        <f>D32</f>
        <v>44500</v>
      </c>
    </row>
    <row r="32" spans="1:4" ht="78.75">
      <c r="A32" s="127" t="s">
        <v>81</v>
      </c>
      <c r="B32" s="132" t="s">
        <v>80</v>
      </c>
      <c r="C32" s="193">
        <v>44500</v>
      </c>
      <c r="D32" s="193">
        <v>44500</v>
      </c>
    </row>
    <row r="33" spans="1:4" ht="94.5">
      <c r="A33" s="129" t="s">
        <v>72</v>
      </c>
      <c r="B33" s="132" t="s">
        <v>73</v>
      </c>
      <c r="C33" s="194">
        <v>44500</v>
      </c>
      <c r="D33" s="194">
        <v>44500</v>
      </c>
    </row>
    <row r="34" spans="1:4" ht="94.5" hidden="1">
      <c r="A34" s="133" t="s">
        <v>75</v>
      </c>
      <c r="B34" s="132" t="s">
        <v>74</v>
      </c>
      <c r="C34" s="193">
        <v>0</v>
      </c>
      <c r="D34" s="193">
        <f>D35</f>
        <v>0</v>
      </c>
    </row>
    <row r="35" spans="1:4" ht="94.5" hidden="1">
      <c r="A35" s="133" t="s">
        <v>78</v>
      </c>
      <c r="B35" s="132" t="s">
        <v>76</v>
      </c>
      <c r="C35" s="193">
        <v>0</v>
      </c>
      <c r="D35" s="193">
        <v>0</v>
      </c>
    </row>
    <row r="36" spans="1:4" ht="94.5" hidden="1">
      <c r="A36" s="133" t="s">
        <v>79</v>
      </c>
      <c r="B36" s="132" t="s">
        <v>77</v>
      </c>
      <c r="C36" s="194">
        <v>0</v>
      </c>
      <c r="D36" s="194">
        <v>0</v>
      </c>
    </row>
    <row r="37" spans="1:4">
      <c r="A37" s="134" t="s">
        <v>32</v>
      </c>
      <c r="B37" s="135" t="s">
        <v>83</v>
      </c>
      <c r="C37" s="195">
        <f>C38</f>
        <v>2232900</v>
      </c>
      <c r="D37" s="195">
        <f>D38</f>
        <v>2289400</v>
      </c>
    </row>
    <row r="38" spans="1:4" ht="47.25">
      <c r="A38" s="131" t="s">
        <v>33</v>
      </c>
      <c r="B38" s="132" t="s">
        <v>84</v>
      </c>
      <c r="C38" s="193">
        <f>C39+C42+C45+C48</f>
        <v>2232900</v>
      </c>
      <c r="D38" s="193">
        <f>D39+D42+D45</f>
        <v>2289400</v>
      </c>
    </row>
    <row r="39" spans="1:4" ht="31.5">
      <c r="A39" s="137" t="s">
        <v>34</v>
      </c>
      <c r="B39" s="132" t="s">
        <v>85</v>
      </c>
      <c r="C39" s="193">
        <f>C40</f>
        <v>819000</v>
      </c>
      <c r="D39" s="193">
        <v>799500</v>
      </c>
    </row>
    <row r="40" spans="1:4" ht="31.5">
      <c r="A40" s="138" t="s">
        <v>35</v>
      </c>
      <c r="B40" s="132" t="s">
        <v>86</v>
      </c>
      <c r="C40" s="193">
        <v>819000</v>
      </c>
      <c r="D40" s="193">
        <v>799500</v>
      </c>
    </row>
    <row r="41" spans="1:4" ht="31.5">
      <c r="A41" s="139" t="s">
        <v>82</v>
      </c>
      <c r="B41" s="132" t="s">
        <v>88</v>
      </c>
      <c r="C41" s="193">
        <v>819000</v>
      </c>
      <c r="D41" s="193">
        <v>799500</v>
      </c>
    </row>
    <row r="42" spans="1:4" ht="47.25">
      <c r="A42" s="137" t="s">
        <v>36</v>
      </c>
      <c r="B42" s="132" t="s">
        <v>89</v>
      </c>
      <c r="C42" s="193">
        <v>1373500</v>
      </c>
      <c r="D42" s="193">
        <f>D43</f>
        <v>1449400</v>
      </c>
    </row>
    <row r="43" spans="1:4">
      <c r="A43" s="140" t="s">
        <v>185</v>
      </c>
      <c r="B43" s="141" t="s">
        <v>186</v>
      </c>
      <c r="C43" s="193">
        <v>1373500</v>
      </c>
      <c r="D43" s="193">
        <v>1449400</v>
      </c>
    </row>
    <row r="44" spans="1:4">
      <c r="A44" s="142" t="s">
        <v>182</v>
      </c>
      <c r="B44" s="141" t="s">
        <v>181</v>
      </c>
      <c r="C44" s="193">
        <v>1373500</v>
      </c>
      <c r="D44" s="193">
        <v>1449400</v>
      </c>
    </row>
    <row r="45" spans="1:4" ht="31.5">
      <c r="A45" s="137" t="s">
        <v>37</v>
      </c>
      <c r="B45" s="132" t="s">
        <v>87</v>
      </c>
      <c r="C45" s="193">
        <f>C46+C47</f>
        <v>40400</v>
      </c>
      <c r="D45" s="193">
        <f>D46+D47</f>
        <v>40500</v>
      </c>
    </row>
    <row r="46" spans="1:4" ht="47.25">
      <c r="A46" s="142" t="s">
        <v>187</v>
      </c>
      <c r="B46" s="132" t="s">
        <v>183</v>
      </c>
      <c r="C46" s="193">
        <v>39700</v>
      </c>
      <c r="D46" s="193">
        <v>39800</v>
      </c>
    </row>
    <row r="47" spans="1:4" ht="47.25">
      <c r="A47" s="144" t="s">
        <v>269</v>
      </c>
      <c r="B47" s="141" t="s">
        <v>270</v>
      </c>
      <c r="C47" s="193">
        <v>700</v>
      </c>
      <c r="D47" s="193">
        <v>700</v>
      </c>
    </row>
    <row r="48" spans="1:4" hidden="1">
      <c r="A48" s="144"/>
      <c r="B48" s="141" t="s">
        <v>272</v>
      </c>
      <c r="C48" s="193"/>
      <c r="D48" s="193"/>
    </row>
    <row r="49" spans="1:5">
      <c r="A49" s="145" t="s">
        <v>39</v>
      </c>
      <c r="B49" s="135"/>
      <c r="C49" s="195">
        <f>C11+C37</f>
        <v>2636700</v>
      </c>
      <c r="D49" s="195">
        <f>D11+D37</f>
        <v>2672400</v>
      </c>
    </row>
    <row r="50" spans="1:5">
      <c r="C50" s="187"/>
      <c r="D50" s="187"/>
    </row>
    <row r="52" spans="1:5">
      <c r="C52" s="146"/>
      <c r="D52" s="146"/>
    </row>
    <row r="53" spans="1:5" ht="18.75">
      <c r="A53" s="149" t="s">
        <v>277</v>
      </c>
      <c r="B53" s="149"/>
      <c r="C53" s="149"/>
      <c r="D53" s="149" t="s">
        <v>283</v>
      </c>
      <c r="E53" s="148"/>
    </row>
  </sheetData>
  <mergeCells count="4">
    <mergeCell ref="A6:D7"/>
    <mergeCell ref="C9:D9"/>
    <mergeCell ref="A9:A10"/>
    <mergeCell ref="B9:B10"/>
  </mergeCells>
  <phoneticPr fontId="15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topLeftCell="A10" workbookViewId="0">
      <selection activeCell="B21" sqref="B21"/>
    </sheetView>
  </sheetViews>
  <sheetFormatPr defaultRowHeight="15.75"/>
  <cols>
    <col min="1" max="1" width="18.140625" style="18" customWidth="1"/>
    <col min="2" max="2" width="28.42578125" style="18" customWidth="1"/>
    <col min="3" max="3" width="58" style="18" customWidth="1"/>
    <col min="4" max="16384" width="9.140625" style="154"/>
  </cols>
  <sheetData>
    <row r="1" spans="1:3">
      <c r="A1" s="19"/>
      <c r="C1" s="22" t="s">
        <v>193</v>
      </c>
    </row>
    <row r="2" spans="1:3">
      <c r="A2" s="19"/>
      <c r="C2" s="22" t="s">
        <v>99</v>
      </c>
    </row>
    <row r="3" spans="1:3">
      <c r="A3" s="19"/>
      <c r="C3" s="22" t="s">
        <v>284</v>
      </c>
    </row>
    <row r="4" spans="1:3">
      <c r="A4" s="19"/>
      <c r="C4" s="22" t="s">
        <v>334</v>
      </c>
    </row>
    <row r="6" spans="1:3" ht="15">
      <c r="A6" s="351" t="s">
        <v>418</v>
      </c>
      <c r="B6" s="351"/>
      <c r="C6" s="351"/>
    </row>
    <row r="7" spans="1:3" ht="15.75" customHeight="1">
      <c r="A7" s="351"/>
      <c r="B7" s="351"/>
      <c r="C7" s="351"/>
    </row>
    <row r="8" spans="1:3" ht="15">
      <c r="A8" s="352"/>
      <c r="B8" s="352"/>
      <c r="C8" s="352"/>
    </row>
    <row r="9" spans="1:3" ht="35.25" customHeight="1">
      <c r="A9" s="349" t="s">
        <v>2</v>
      </c>
      <c r="B9" s="350"/>
      <c r="C9" s="353" t="s">
        <v>97</v>
      </c>
    </row>
    <row r="10" spans="1:3" ht="56.25" customHeight="1">
      <c r="A10" s="186" t="s">
        <v>95</v>
      </c>
      <c r="B10" s="185" t="s">
        <v>96</v>
      </c>
      <c r="C10" s="354"/>
    </row>
    <row r="11" spans="1:3" ht="33.75" customHeight="1">
      <c r="A11" s="15">
        <v>996</v>
      </c>
      <c r="B11" s="355" t="s">
        <v>285</v>
      </c>
      <c r="C11" s="356"/>
    </row>
    <row r="12" spans="1:3" ht="94.5">
      <c r="A12" s="17">
        <v>996</v>
      </c>
      <c r="B12" s="17" t="s">
        <v>73</v>
      </c>
      <c r="C12" s="239" t="s">
        <v>72</v>
      </c>
    </row>
    <row r="13" spans="1:3" ht="65.25" customHeight="1">
      <c r="A13" s="17">
        <v>996</v>
      </c>
      <c r="B13" s="17" t="s">
        <v>351</v>
      </c>
      <c r="C13" s="239" t="s">
        <v>350</v>
      </c>
    </row>
    <row r="14" spans="1:3" ht="31.5">
      <c r="A14" s="17">
        <v>996</v>
      </c>
      <c r="B14" s="17" t="s">
        <v>14</v>
      </c>
      <c r="C14" s="23" t="s">
        <v>9</v>
      </c>
    </row>
    <row r="15" spans="1:3">
      <c r="A15" s="17">
        <v>996</v>
      </c>
      <c r="B15" s="17" t="s">
        <v>15</v>
      </c>
      <c r="C15" s="23" t="s">
        <v>98</v>
      </c>
    </row>
    <row r="16" spans="1:3" ht="31.5">
      <c r="A16" s="17">
        <v>996</v>
      </c>
      <c r="B16" s="17" t="s">
        <v>408</v>
      </c>
      <c r="C16" s="24" t="s">
        <v>82</v>
      </c>
    </row>
    <row r="17" spans="1:3" ht="31.5">
      <c r="A17" s="17">
        <v>996</v>
      </c>
      <c r="B17" s="17" t="s">
        <v>191</v>
      </c>
      <c r="C17" s="24" t="s">
        <v>190</v>
      </c>
    </row>
    <row r="18" spans="1:3" ht="47.25">
      <c r="A18" s="17">
        <v>996</v>
      </c>
      <c r="B18" s="17" t="s">
        <v>274</v>
      </c>
      <c r="C18" s="48" t="s">
        <v>275</v>
      </c>
    </row>
    <row r="19" spans="1:3">
      <c r="A19" s="17">
        <v>996</v>
      </c>
      <c r="B19" s="46" t="s">
        <v>411</v>
      </c>
      <c r="C19" s="48" t="s">
        <v>182</v>
      </c>
    </row>
    <row r="20" spans="1:3" ht="31.5">
      <c r="A20" s="17">
        <v>996</v>
      </c>
      <c r="B20" s="17" t="s">
        <v>91</v>
      </c>
      <c r="C20" s="24" t="s">
        <v>90</v>
      </c>
    </row>
    <row r="21" spans="1:3" ht="110.25">
      <c r="A21" s="17">
        <v>996</v>
      </c>
      <c r="B21" s="16" t="s">
        <v>189</v>
      </c>
      <c r="C21" s="25" t="s">
        <v>188</v>
      </c>
    </row>
    <row r="22" spans="1:3" ht="47.25">
      <c r="A22" s="17">
        <v>996</v>
      </c>
      <c r="B22" s="17" t="s">
        <v>409</v>
      </c>
      <c r="C22" s="48" t="s">
        <v>187</v>
      </c>
    </row>
    <row r="23" spans="1:3" ht="47.25">
      <c r="A23" s="17">
        <v>996</v>
      </c>
      <c r="B23" s="17" t="s">
        <v>410</v>
      </c>
      <c r="C23" s="48" t="s">
        <v>271</v>
      </c>
    </row>
    <row r="26" spans="1:3" ht="112.5" customHeight="1">
      <c r="A26" s="348" t="s">
        <v>277</v>
      </c>
      <c r="B26" s="348"/>
      <c r="C26" s="240" t="s">
        <v>283</v>
      </c>
    </row>
  </sheetData>
  <mergeCells count="5">
    <mergeCell ref="A26:B26"/>
    <mergeCell ref="A9:B9"/>
    <mergeCell ref="A6:C8"/>
    <mergeCell ref="C9:C10"/>
    <mergeCell ref="B11:C11"/>
  </mergeCells>
  <phoneticPr fontId="15" type="noConversion"/>
  <pageMargins left="0.7" right="0.7" top="0.75" bottom="0.75" header="0.3" footer="0.3"/>
  <pageSetup paperSize="9" scale="82" orientation="portrait" verticalDpi="0" r:id="rId1"/>
  <rowBreaks count="1" manualBreakCount="1">
    <brk id="26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12"/>
  <sheetViews>
    <sheetView topLeftCell="A4" workbookViewId="0">
      <selection activeCell="A6" sqref="A6:B8"/>
    </sheetView>
  </sheetViews>
  <sheetFormatPr defaultRowHeight="15.75"/>
  <cols>
    <col min="1" max="1" width="30.140625" style="18" customWidth="1"/>
    <col min="2" max="2" width="71.42578125" style="18" customWidth="1"/>
  </cols>
  <sheetData>
    <row r="1" spans="1:2">
      <c r="A1" s="19"/>
      <c r="B1" s="22" t="s">
        <v>194</v>
      </c>
    </row>
    <row r="2" spans="1:2">
      <c r="A2" s="19"/>
      <c r="B2" s="22" t="s">
        <v>102</v>
      </c>
    </row>
    <row r="3" spans="1:2">
      <c r="A3" s="19"/>
      <c r="B3" s="22" t="s">
        <v>286</v>
      </c>
    </row>
    <row r="4" spans="1:2">
      <c r="A4" s="19"/>
      <c r="B4" s="22" t="s">
        <v>336</v>
      </c>
    </row>
    <row r="6" spans="1:2" ht="47.25" customHeight="1">
      <c r="A6" s="351" t="s">
        <v>419</v>
      </c>
      <c r="B6" s="351"/>
    </row>
    <row r="7" spans="1:2" ht="15.75" customHeight="1">
      <c r="A7" s="351"/>
      <c r="B7" s="351"/>
    </row>
    <row r="8" spans="1:2" ht="15.75" customHeight="1">
      <c r="A8" s="352"/>
      <c r="B8" s="352"/>
    </row>
    <row r="9" spans="1:2" ht="47.25">
      <c r="A9" s="14" t="s">
        <v>2</v>
      </c>
      <c r="B9" s="357" t="s">
        <v>101</v>
      </c>
    </row>
    <row r="10" spans="1:2" ht="31.5">
      <c r="A10" s="14" t="s">
        <v>100</v>
      </c>
      <c r="B10" s="357"/>
    </row>
    <row r="11" spans="1:2" ht="33.75" customHeight="1">
      <c r="A11" s="15">
        <v>996</v>
      </c>
      <c r="B11" s="21" t="s">
        <v>285</v>
      </c>
    </row>
    <row r="12" spans="1:2" ht="73.5" customHeight="1">
      <c r="A12" s="50" t="s">
        <v>287</v>
      </c>
      <c r="B12" s="49" t="s">
        <v>283</v>
      </c>
    </row>
  </sheetData>
  <mergeCells count="2">
    <mergeCell ref="A6:B8"/>
    <mergeCell ref="B9:B10"/>
  </mergeCells>
  <phoneticPr fontId="15" type="noConversion"/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topLeftCell="A10" workbookViewId="0">
      <selection activeCell="C9" sqref="C9:C10"/>
    </sheetView>
  </sheetViews>
  <sheetFormatPr defaultRowHeight="15.75"/>
  <cols>
    <col min="1" max="1" width="18.140625" style="18" customWidth="1"/>
    <col min="2" max="2" width="28.42578125" style="18" customWidth="1"/>
    <col min="3" max="3" width="58.28515625" style="18" customWidth="1"/>
  </cols>
  <sheetData>
    <row r="1" spans="1:3">
      <c r="A1" s="19"/>
      <c r="C1" s="22" t="s">
        <v>195</v>
      </c>
    </row>
    <row r="2" spans="1:3">
      <c r="A2" s="19"/>
      <c r="C2" s="22" t="s">
        <v>99</v>
      </c>
    </row>
    <row r="3" spans="1:3">
      <c r="A3" s="19"/>
      <c r="C3" s="22" t="s">
        <v>342</v>
      </c>
    </row>
    <row r="4" spans="1:3">
      <c r="A4" s="19"/>
      <c r="C4" s="22" t="s">
        <v>337</v>
      </c>
    </row>
    <row r="6" spans="1:3" ht="47.25" customHeight="1">
      <c r="A6" s="351" t="s">
        <v>420</v>
      </c>
      <c r="B6" s="351"/>
      <c r="C6" s="351"/>
    </row>
    <row r="7" spans="1:3" ht="15.75" customHeight="1">
      <c r="A7" s="351"/>
      <c r="B7" s="351"/>
      <c r="C7" s="351"/>
    </row>
    <row r="8" spans="1:3" ht="15.75" customHeight="1">
      <c r="A8" s="352"/>
      <c r="B8" s="352"/>
      <c r="C8" s="352"/>
    </row>
    <row r="9" spans="1:3" ht="35.25" customHeight="1">
      <c r="A9" s="349" t="s">
        <v>2</v>
      </c>
      <c r="B9" s="350"/>
      <c r="C9" s="353" t="s">
        <v>105</v>
      </c>
    </row>
    <row r="10" spans="1:3" ht="63">
      <c r="A10" s="14" t="s">
        <v>103</v>
      </c>
      <c r="B10" s="20" t="s">
        <v>104</v>
      </c>
      <c r="C10" s="354"/>
    </row>
    <row r="11" spans="1:3" ht="33.75" customHeight="1">
      <c r="A11" s="15">
        <v>996</v>
      </c>
      <c r="B11" s="355" t="s">
        <v>285</v>
      </c>
      <c r="C11" s="356"/>
    </row>
    <row r="12" spans="1:3" ht="31.5">
      <c r="A12" s="17">
        <v>996</v>
      </c>
      <c r="B12" s="26" t="s">
        <v>106</v>
      </c>
      <c r="C12" s="23" t="s">
        <v>107</v>
      </c>
    </row>
    <row r="13" spans="1:3" ht="31.5" customHeight="1">
      <c r="A13" s="17">
        <v>996</v>
      </c>
      <c r="B13" s="26" t="s">
        <v>108</v>
      </c>
      <c r="C13" s="23" t="s">
        <v>109</v>
      </c>
    </row>
    <row r="14" spans="1:3" ht="47.25">
      <c r="A14" s="17">
        <v>996</v>
      </c>
      <c r="B14" s="26" t="s">
        <v>110</v>
      </c>
      <c r="C14" s="23" t="s">
        <v>111</v>
      </c>
    </row>
    <row r="15" spans="1:3" ht="47.25">
      <c r="A15" s="17">
        <v>996</v>
      </c>
      <c r="B15" s="26" t="s">
        <v>112</v>
      </c>
      <c r="C15" s="23" t="s">
        <v>113</v>
      </c>
    </row>
    <row r="16" spans="1:3" ht="31.5">
      <c r="A16" s="17">
        <v>996</v>
      </c>
      <c r="B16" s="26" t="s">
        <v>114</v>
      </c>
      <c r="C16" s="23" t="s">
        <v>115</v>
      </c>
    </row>
    <row r="17" spans="1:3" ht="31.5">
      <c r="A17" s="17">
        <v>996</v>
      </c>
      <c r="B17" s="26" t="s">
        <v>116</v>
      </c>
      <c r="C17" s="23" t="s">
        <v>117</v>
      </c>
    </row>
    <row r="18" spans="1:3" ht="47.25">
      <c r="A18" s="17">
        <v>996</v>
      </c>
      <c r="B18" s="26" t="s">
        <v>118</v>
      </c>
      <c r="C18" s="23" t="s">
        <v>119</v>
      </c>
    </row>
    <row r="19" spans="1:3" ht="78.75" customHeight="1">
      <c r="A19" s="358" t="s">
        <v>288</v>
      </c>
      <c r="B19" s="358"/>
      <c r="C19" s="49" t="s">
        <v>283</v>
      </c>
    </row>
  </sheetData>
  <mergeCells count="5">
    <mergeCell ref="A19:B19"/>
    <mergeCell ref="A6:C8"/>
    <mergeCell ref="A9:B9"/>
    <mergeCell ref="C9:C10"/>
    <mergeCell ref="B11:C11"/>
  </mergeCells>
  <phoneticPr fontId="15" type="noConversion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E14" sqref="E14"/>
    </sheetView>
  </sheetViews>
  <sheetFormatPr defaultRowHeight="15.75"/>
  <cols>
    <col min="1" max="1" width="65.140625" style="27" customWidth="1"/>
    <col min="2" max="2" width="21.5703125" style="27" customWidth="1"/>
    <col min="3" max="3" width="20.28515625" style="284" customWidth="1"/>
    <col min="4" max="4" width="21.5703125" style="284" customWidth="1"/>
    <col min="5" max="5" width="21.5703125" style="29" customWidth="1"/>
  </cols>
  <sheetData>
    <row r="1" spans="1:5">
      <c r="B1" s="28" t="s">
        <v>196</v>
      </c>
      <c r="C1" s="28"/>
      <c r="D1" s="28"/>
    </row>
    <row r="2" spans="1:5">
      <c r="B2" s="28" t="s">
        <v>40</v>
      </c>
      <c r="C2" s="28"/>
      <c r="D2" s="28"/>
    </row>
    <row r="3" spans="1:5">
      <c r="B3" s="28" t="s">
        <v>280</v>
      </c>
      <c r="C3" s="28"/>
      <c r="D3" s="28"/>
    </row>
    <row r="4" spans="1:5">
      <c r="B4" s="28" t="s">
        <v>335</v>
      </c>
      <c r="C4" s="28"/>
      <c r="D4" s="28"/>
    </row>
    <row r="6" spans="1:5">
      <c r="A6" s="359" t="s">
        <v>120</v>
      </c>
      <c r="B6" s="360"/>
      <c r="C6" s="360"/>
      <c r="D6" s="360"/>
      <c r="E6" s="360"/>
    </row>
    <row r="7" spans="1:5" ht="32.25" customHeight="1">
      <c r="A7" s="359" t="s">
        <v>421</v>
      </c>
      <c r="B7" s="359"/>
      <c r="C7" s="359"/>
      <c r="D7" s="359"/>
      <c r="E7" s="359"/>
    </row>
    <row r="8" spans="1:5">
      <c r="A8" s="30"/>
    </row>
    <row r="9" spans="1:5">
      <c r="A9" s="31" t="s">
        <v>121</v>
      </c>
      <c r="B9" s="31" t="s">
        <v>121</v>
      </c>
      <c r="C9" s="31"/>
      <c r="D9" s="31"/>
      <c r="E9" s="31" t="s">
        <v>205</v>
      </c>
    </row>
    <row r="10" spans="1:5">
      <c r="A10" s="32" t="s">
        <v>122</v>
      </c>
      <c r="B10" s="32" t="s">
        <v>123</v>
      </c>
      <c r="C10" s="32" t="s">
        <v>433</v>
      </c>
      <c r="D10" s="32" t="s">
        <v>415</v>
      </c>
      <c r="E10" s="32" t="s">
        <v>417</v>
      </c>
    </row>
    <row r="11" spans="1:5">
      <c r="A11" s="33" t="s">
        <v>124</v>
      </c>
      <c r="B11" s="34" t="s">
        <v>125</v>
      </c>
      <c r="C11" s="318">
        <f>C12+C13+C14+C15+C16+C17</f>
        <v>1659300</v>
      </c>
      <c r="D11" s="318">
        <f>SUM(D12:D17)</f>
        <v>1490000</v>
      </c>
      <c r="E11" s="322">
        <f>SUM(E12:E17)</f>
        <v>1494700</v>
      </c>
    </row>
    <row r="12" spans="1:5" ht="31.5">
      <c r="A12" s="36" t="s">
        <v>126</v>
      </c>
      <c r="B12" s="37" t="s">
        <v>127</v>
      </c>
      <c r="C12" s="316">
        <v>237500</v>
      </c>
      <c r="D12" s="316">
        <v>237500</v>
      </c>
      <c r="E12" s="319">
        <v>237500</v>
      </c>
    </row>
    <row r="13" spans="1:5" ht="47.25">
      <c r="A13" s="36" t="s">
        <v>128</v>
      </c>
      <c r="B13" s="37" t="s">
        <v>129</v>
      </c>
      <c r="C13" s="316">
        <v>1010600</v>
      </c>
      <c r="D13" s="316">
        <v>1010600</v>
      </c>
      <c r="E13" s="319">
        <v>1015300</v>
      </c>
    </row>
    <row r="14" spans="1:5" ht="47.25">
      <c r="A14" s="36" t="s">
        <v>130</v>
      </c>
      <c r="B14" s="37" t="s">
        <v>131</v>
      </c>
      <c r="C14" s="316">
        <v>238300</v>
      </c>
      <c r="D14" s="316">
        <v>238300</v>
      </c>
      <c r="E14" s="319">
        <v>238300</v>
      </c>
    </row>
    <row r="15" spans="1:5">
      <c r="A15" s="36" t="s">
        <v>316</v>
      </c>
      <c r="B15" s="151" t="s">
        <v>329</v>
      </c>
      <c r="C15" s="319">
        <v>169200</v>
      </c>
      <c r="D15" s="317" t="s">
        <v>435</v>
      </c>
      <c r="E15" s="317" t="s">
        <v>435</v>
      </c>
    </row>
    <row r="16" spans="1:5">
      <c r="A16" s="36" t="s">
        <v>132</v>
      </c>
      <c r="B16" s="37" t="s">
        <v>133</v>
      </c>
      <c r="C16" s="316">
        <v>3000</v>
      </c>
      <c r="D16" s="316">
        <v>3000</v>
      </c>
      <c r="E16" s="319">
        <v>3000</v>
      </c>
    </row>
    <row r="17" spans="1:5">
      <c r="A17" s="241" t="s">
        <v>344</v>
      </c>
      <c r="B17" s="151" t="s">
        <v>340</v>
      </c>
      <c r="C17" s="320">
        <v>700</v>
      </c>
      <c r="D17" s="317">
        <v>600</v>
      </c>
      <c r="E17" s="319">
        <v>600</v>
      </c>
    </row>
    <row r="18" spans="1:5">
      <c r="A18" s="33" t="s">
        <v>203</v>
      </c>
      <c r="B18" s="45" t="s">
        <v>204</v>
      </c>
      <c r="C18" s="318">
        <f>C19</f>
        <v>35100</v>
      </c>
      <c r="D18" s="318">
        <v>35100</v>
      </c>
      <c r="E18" s="322">
        <f>E19</f>
        <v>35100</v>
      </c>
    </row>
    <row r="19" spans="1:5">
      <c r="A19" s="36" t="s">
        <v>202</v>
      </c>
      <c r="B19" s="41" t="s">
        <v>201</v>
      </c>
      <c r="C19" s="321">
        <v>35100</v>
      </c>
      <c r="D19" s="317" t="s">
        <v>434</v>
      </c>
      <c r="E19" s="319">
        <v>35100</v>
      </c>
    </row>
    <row r="20" spans="1:5" ht="31.5">
      <c r="A20" s="33" t="s">
        <v>134</v>
      </c>
      <c r="B20" s="34" t="s">
        <v>135</v>
      </c>
      <c r="C20" s="318">
        <f>SUM(C21:C22)</f>
        <v>30000</v>
      </c>
      <c r="D20" s="318">
        <f>SUM(D21:D22)</f>
        <v>30000</v>
      </c>
      <c r="E20" s="322">
        <f>SUM(E21:E22)</f>
        <v>30000</v>
      </c>
    </row>
    <row r="21" spans="1:5" ht="31.5">
      <c r="A21" s="36" t="s">
        <v>136</v>
      </c>
      <c r="B21" s="37" t="s">
        <v>137</v>
      </c>
      <c r="C21" s="316">
        <v>10000</v>
      </c>
      <c r="D21" s="316">
        <v>10000</v>
      </c>
      <c r="E21" s="319">
        <v>10000</v>
      </c>
    </row>
    <row r="22" spans="1:5">
      <c r="A22" s="36" t="s">
        <v>138</v>
      </c>
      <c r="B22" s="37" t="s">
        <v>139</v>
      </c>
      <c r="C22" s="316">
        <v>20000</v>
      </c>
      <c r="D22" s="316">
        <v>20000</v>
      </c>
      <c r="E22" s="319">
        <v>20000</v>
      </c>
    </row>
    <row r="23" spans="1:5">
      <c r="A23" s="33" t="s">
        <v>140</v>
      </c>
      <c r="B23" s="34" t="s">
        <v>141</v>
      </c>
      <c r="C23" s="318">
        <f>C24</f>
        <v>216700</v>
      </c>
      <c r="D23" s="318">
        <f>D24</f>
        <v>213300</v>
      </c>
      <c r="E23" s="322">
        <f>E24</f>
        <v>240100</v>
      </c>
    </row>
    <row r="24" spans="1:5">
      <c r="A24" s="36" t="s">
        <v>142</v>
      </c>
      <c r="B24" s="37" t="s">
        <v>143</v>
      </c>
      <c r="C24" s="316">
        <v>216700</v>
      </c>
      <c r="D24" s="316">
        <v>213300</v>
      </c>
      <c r="E24" s="319">
        <v>240100</v>
      </c>
    </row>
    <row r="25" spans="1:5">
      <c r="A25" s="33" t="s">
        <v>144</v>
      </c>
      <c r="B25" s="34" t="s">
        <v>145</v>
      </c>
      <c r="C25" s="318">
        <f>C26</f>
        <v>68400</v>
      </c>
      <c r="D25" s="318">
        <f>D26</f>
        <v>68400</v>
      </c>
      <c r="E25" s="322">
        <f>E26</f>
        <v>68400</v>
      </c>
    </row>
    <row r="26" spans="1:5">
      <c r="A26" s="36" t="s">
        <v>153</v>
      </c>
      <c r="B26" s="151" t="s">
        <v>154</v>
      </c>
      <c r="C26" s="316">
        <v>68400</v>
      </c>
      <c r="D26" s="316">
        <v>68400</v>
      </c>
      <c r="E26" s="319">
        <v>68400</v>
      </c>
    </row>
    <row r="27" spans="1:5">
      <c r="A27" s="33" t="s">
        <v>148</v>
      </c>
      <c r="B27" s="34" t="s">
        <v>149</v>
      </c>
      <c r="C27" s="318">
        <f>C28+C29</f>
        <v>266000</v>
      </c>
      <c r="D27" s="318">
        <f>D28+D29</f>
        <v>244600</v>
      </c>
      <c r="E27" s="322">
        <f>E28+E29</f>
        <v>266000</v>
      </c>
    </row>
    <row r="28" spans="1:5">
      <c r="A28" s="36" t="s">
        <v>150</v>
      </c>
      <c r="B28" s="37" t="s">
        <v>151</v>
      </c>
      <c r="C28" s="316">
        <v>185800</v>
      </c>
      <c r="D28" s="316">
        <v>164400</v>
      </c>
      <c r="E28" s="319">
        <v>185800</v>
      </c>
    </row>
    <row r="29" spans="1:5">
      <c r="A29" s="36" t="s">
        <v>267</v>
      </c>
      <c r="B29" s="151" t="s">
        <v>151</v>
      </c>
      <c r="C29" s="317">
        <v>80200</v>
      </c>
      <c r="D29" s="317">
        <v>80200</v>
      </c>
      <c r="E29" s="319">
        <v>80200</v>
      </c>
    </row>
    <row r="30" spans="1:5">
      <c r="A30" s="33" t="s">
        <v>289</v>
      </c>
      <c r="B30" s="34">
        <v>1001</v>
      </c>
      <c r="C30" s="318">
        <v>120000</v>
      </c>
      <c r="D30" s="318">
        <f>D31</f>
        <v>45000</v>
      </c>
      <c r="E30" s="322">
        <f>E31</f>
        <v>45000</v>
      </c>
    </row>
    <row r="31" spans="1:5">
      <c r="A31" s="78" t="s">
        <v>290</v>
      </c>
      <c r="B31" s="37">
        <v>1001</v>
      </c>
      <c r="C31" s="316">
        <v>120000</v>
      </c>
      <c r="D31" s="316">
        <v>45000</v>
      </c>
      <c r="E31" s="319">
        <v>45000</v>
      </c>
    </row>
    <row r="32" spans="1:5">
      <c r="A32" s="33" t="s">
        <v>152</v>
      </c>
      <c r="B32" s="34"/>
      <c r="C32" s="318">
        <f>C11+C18+C20+C23+C25+C27+C30</f>
        <v>2395500</v>
      </c>
      <c r="D32" s="318">
        <f>D11+D18+D20+D23+D25+D27+D30</f>
        <v>2126400</v>
      </c>
      <c r="E32" s="322">
        <f>E11+E18+E20+E23+E25+E27+E30</f>
        <v>2179300</v>
      </c>
    </row>
    <row r="33" spans="1:5">
      <c r="E33" s="188"/>
    </row>
    <row r="35" spans="1:5" ht="18.75">
      <c r="A35" s="1" t="s">
        <v>277</v>
      </c>
      <c r="E35" s="4" t="s">
        <v>283</v>
      </c>
    </row>
  </sheetData>
  <mergeCells count="2">
    <mergeCell ref="A6:E6"/>
    <mergeCell ref="A7:E7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27" customWidth="1"/>
    <col min="2" max="2" width="21.5703125" style="27" customWidth="1"/>
    <col min="3" max="4" width="21.5703125" style="29" customWidth="1"/>
  </cols>
  <sheetData>
    <row r="1" spans="1:4">
      <c r="C1" s="28" t="s">
        <v>207</v>
      </c>
    </row>
    <row r="2" spans="1:4">
      <c r="C2" s="28" t="s">
        <v>40</v>
      </c>
    </row>
    <row r="3" spans="1:4">
      <c r="C3" s="28" t="s">
        <v>280</v>
      </c>
    </row>
    <row r="4" spans="1:4">
      <c r="C4" s="28" t="s">
        <v>335</v>
      </c>
    </row>
    <row r="6" spans="1:4">
      <c r="A6" s="359" t="s">
        <v>120</v>
      </c>
      <c r="B6" s="360"/>
      <c r="C6" s="360"/>
      <c r="D6"/>
    </row>
    <row r="7" spans="1:4" ht="32.25" customHeight="1">
      <c r="A7" s="359" t="s">
        <v>373</v>
      </c>
      <c r="B7" s="359"/>
      <c r="C7" s="359"/>
      <c r="D7"/>
    </row>
    <row r="8" spans="1:4">
      <c r="A8" s="30"/>
    </row>
    <row r="9" spans="1:4">
      <c r="A9" s="31" t="s">
        <v>121</v>
      </c>
      <c r="B9" s="31" t="s">
        <v>121</v>
      </c>
      <c r="C9" s="31"/>
      <c r="D9" s="31" t="s">
        <v>205</v>
      </c>
    </row>
    <row r="10" spans="1:4">
      <c r="A10" s="363" t="s">
        <v>122</v>
      </c>
      <c r="B10" s="363" t="s">
        <v>123</v>
      </c>
      <c r="C10" s="361" t="s">
        <v>18</v>
      </c>
      <c r="D10" s="362"/>
    </row>
    <row r="11" spans="1:4">
      <c r="A11" s="364"/>
      <c r="B11" s="364"/>
      <c r="C11" s="40" t="s">
        <v>276</v>
      </c>
      <c r="D11" s="40" t="s">
        <v>347</v>
      </c>
    </row>
    <row r="12" spans="1:4">
      <c r="A12" s="33" t="s">
        <v>124</v>
      </c>
      <c r="B12" s="34" t="s">
        <v>125</v>
      </c>
      <c r="C12" s="35">
        <f>SUM(C13:C18)</f>
        <v>1958800</v>
      </c>
      <c r="D12" s="35">
        <f>SUM(D13:D18)</f>
        <v>1911700</v>
      </c>
    </row>
    <row r="13" spans="1:4" ht="31.5">
      <c r="A13" s="36" t="s">
        <v>126</v>
      </c>
      <c r="B13" s="37" t="s">
        <v>127</v>
      </c>
      <c r="C13" s="38">
        <v>262000</v>
      </c>
      <c r="D13" s="38">
        <v>263000</v>
      </c>
    </row>
    <row r="14" spans="1:4" ht="47.25">
      <c r="A14" s="36" t="s">
        <v>128</v>
      </c>
      <c r="B14" s="37" t="s">
        <v>129</v>
      </c>
      <c r="C14" s="38">
        <v>1589100</v>
      </c>
      <c r="D14" s="38">
        <v>1636000</v>
      </c>
    </row>
    <row r="15" spans="1:4" ht="47.25">
      <c r="A15" s="36" t="s">
        <v>130</v>
      </c>
      <c r="B15" s="37" t="s">
        <v>131</v>
      </c>
      <c r="C15" s="38">
        <v>9000</v>
      </c>
      <c r="D15" s="38">
        <v>9000</v>
      </c>
    </row>
    <row r="16" spans="1:4">
      <c r="A16" s="78" t="s">
        <v>316</v>
      </c>
      <c r="B16" s="151" t="s">
        <v>329</v>
      </c>
      <c r="C16" s="38">
        <v>95000</v>
      </c>
      <c r="D16" s="38"/>
    </row>
    <row r="17" spans="1:4">
      <c r="A17" s="36" t="s">
        <v>132</v>
      </c>
      <c r="B17" s="37" t="s">
        <v>133</v>
      </c>
      <c r="C17" s="38">
        <v>3000</v>
      </c>
      <c r="D17" s="38">
        <v>3000</v>
      </c>
    </row>
    <row r="18" spans="1:4">
      <c r="A18" s="241" t="s">
        <v>344</v>
      </c>
      <c r="B18" s="151" t="s">
        <v>340</v>
      </c>
      <c r="C18" s="38">
        <v>700</v>
      </c>
      <c r="D18" s="38">
        <v>700</v>
      </c>
    </row>
    <row r="19" spans="1:4">
      <c r="A19" s="33" t="s">
        <v>203</v>
      </c>
      <c r="B19" s="45" t="s">
        <v>204</v>
      </c>
      <c r="C19" s="35">
        <f>C20</f>
        <v>39700</v>
      </c>
      <c r="D19" s="35">
        <f>D20</f>
        <v>39800</v>
      </c>
    </row>
    <row r="20" spans="1:4">
      <c r="A20" s="36" t="s">
        <v>202</v>
      </c>
      <c r="B20" s="41" t="s">
        <v>201</v>
      </c>
      <c r="C20" s="38">
        <v>39700</v>
      </c>
      <c r="D20" s="38">
        <v>39800</v>
      </c>
    </row>
    <row r="21" spans="1:4" ht="31.5">
      <c r="A21" s="33" t="s">
        <v>134</v>
      </c>
      <c r="B21" s="34" t="s">
        <v>135</v>
      </c>
      <c r="C21" s="35">
        <f>SUM(C22:C23)</f>
        <v>41800</v>
      </c>
      <c r="D21" s="35">
        <f>SUM(D22:D23)</f>
        <v>68800</v>
      </c>
    </row>
    <row r="22" spans="1:4" ht="31.5">
      <c r="A22" s="36" t="s">
        <v>136</v>
      </c>
      <c r="B22" s="37" t="s">
        <v>137</v>
      </c>
      <c r="C22" s="38">
        <v>20800</v>
      </c>
      <c r="D22" s="38">
        <v>20800</v>
      </c>
    </row>
    <row r="23" spans="1:4">
      <c r="A23" s="36" t="s">
        <v>138</v>
      </c>
      <c r="B23" s="37" t="s">
        <v>139</v>
      </c>
      <c r="C23" s="38">
        <v>21000</v>
      </c>
      <c r="D23" s="38">
        <v>48000</v>
      </c>
    </row>
    <row r="24" spans="1:4">
      <c r="A24" s="33" t="s">
        <v>140</v>
      </c>
      <c r="B24" s="34" t="s">
        <v>141</v>
      </c>
      <c r="C24" s="35">
        <f>SUM(C25:C25)</f>
        <v>150800</v>
      </c>
      <c r="D24" s="35">
        <f>SUM(D25:D25)</f>
        <v>125000</v>
      </c>
    </row>
    <row r="25" spans="1:4">
      <c r="A25" s="36" t="s">
        <v>142</v>
      </c>
      <c r="B25" s="37" t="s">
        <v>143</v>
      </c>
      <c r="C25" s="38">
        <v>150800</v>
      </c>
      <c r="D25" s="38">
        <v>125000</v>
      </c>
    </row>
    <row r="26" spans="1:4">
      <c r="A26" s="33" t="s">
        <v>144</v>
      </c>
      <c r="B26" s="34" t="s">
        <v>145</v>
      </c>
      <c r="C26" s="35">
        <f>SUM(C27:C28)</f>
        <v>45000</v>
      </c>
      <c r="D26" s="35">
        <f>SUM(D27:D28)</f>
        <v>98000</v>
      </c>
    </row>
    <row r="27" spans="1:4" hidden="1">
      <c r="A27" s="36" t="s">
        <v>146</v>
      </c>
      <c r="B27" s="37" t="s">
        <v>147</v>
      </c>
      <c r="C27" s="38">
        <v>0</v>
      </c>
      <c r="D27" s="38">
        <v>0</v>
      </c>
    </row>
    <row r="28" spans="1:4">
      <c r="A28" s="36" t="s">
        <v>153</v>
      </c>
      <c r="B28" s="37" t="s">
        <v>154</v>
      </c>
      <c r="C28" s="38">
        <v>45000</v>
      </c>
      <c r="D28" s="38">
        <v>98000</v>
      </c>
    </row>
    <row r="29" spans="1:4">
      <c r="A29" s="33" t="s">
        <v>148</v>
      </c>
      <c r="B29" s="34" t="s">
        <v>149</v>
      </c>
      <c r="C29" s="35">
        <f>C30+C31</f>
        <v>340000</v>
      </c>
      <c r="D29" s="35">
        <f>D30+D31</f>
        <v>340000</v>
      </c>
    </row>
    <row r="30" spans="1:4">
      <c r="A30" s="36" t="s">
        <v>150</v>
      </c>
      <c r="B30" s="37" t="s">
        <v>151</v>
      </c>
      <c r="C30" s="38">
        <v>208000</v>
      </c>
      <c r="D30" s="38">
        <v>208000</v>
      </c>
    </row>
    <row r="31" spans="1:4" ht="33" customHeight="1">
      <c r="A31" s="36" t="s">
        <v>267</v>
      </c>
      <c r="B31" s="37">
        <v>801</v>
      </c>
      <c r="C31" s="38">
        <v>132000</v>
      </c>
      <c r="D31" s="38">
        <v>132000</v>
      </c>
    </row>
    <row r="32" spans="1:4">
      <c r="A32" s="33" t="s">
        <v>289</v>
      </c>
      <c r="B32" s="34">
        <v>1001</v>
      </c>
      <c r="C32" s="35">
        <f>C33</f>
        <v>30000</v>
      </c>
      <c r="D32" s="35">
        <f>D33</f>
        <v>30000</v>
      </c>
    </row>
    <row r="33" spans="1:4">
      <c r="A33" s="78" t="s">
        <v>290</v>
      </c>
      <c r="B33" s="37">
        <v>1001</v>
      </c>
      <c r="C33" s="38">
        <v>30000</v>
      </c>
      <c r="D33" s="227">
        <v>30000</v>
      </c>
    </row>
    <row r="34" spans="1:4">
      <c r="A34" s="33" t="s">
        <v>152</v>
      </c>
      <c r="B34" s="34"/>
      <c r="C34" s="35">
        <f>C12+C19+C21+C24+C26+C29+C32</f>
        <v>2606100</v>
      </c>
      <c r="D34" s="35">
        <f>D12+D19+D21+D24+D26+D29+D32</f>
        <v>2613300</v>
      </c>
    </row>
    <row r="35" spans="1:4">
      <c r="C35" s="183"/>
      <c r="D35" s="184"/>
    </row>
    <row r="37" spans="1:4" ht="18.75">
      <c r="A37" s="1" t="s">
        <v>277</v>
      </c>
      <c r="C37" s="4"/>
      <c r="D37" s="4" t="s">
        <v>283</v>
      </c>
    </row>
  </sheetData>
  <mergeCells count="5">
    <mergeCell ref="A6:C6"/>
    <mergeCell ref="A7:C7"/>
    <mergeCell ref="C10:D10"/>
    <mergeCell ref="B10:B11"/>
    <mergeCell ref="A10:A11"/>
  </mergeCells>
  <phoneticPr fontId="15" type="noConversion"/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2"/>
  <sheetViews>
    <sheetView topLeftCell="A87" workbookViewId="0">
      <selection activeCell="E27" sqref="E27"/>
    </sheetView>
  </sheetViews>
  <sheetFormatPr defaultRowHeight="15.75"/>
  <cols>
    <col min="1" max="1" width="62.5703125" style="152" customWidth="1"/>
    <col min="2" max="3" width="14.7109375" style="152" customWidth="1"/>
    <col min="4" max="4" width="14.42578125" style="43" customWidth="1"/>
    <col min="5" max="5" width="19.7109375" style="43" customWidth="1"/>
    <col min="6" max="6" width="21" style="43" customWidth="1"/>
    <col min="7" max="7" width="20.28515625" style="39" customWidth="1"/>
    <col min="8" max="8" width="9.140625" style="154"/>
    <col min="9" max="9" width="14.28515625" style="154" bestFit="1" customWidth="1"/>
    <col min="10" max="16384" width="9.140625" style="154"/>
  </cols>
  <sheetData>
    <row r="1" spans="1:9">
      <c r="D1" s="42" t="s">
        <v>155</v>
      </c>
      <c r="E1" s="42"/>
      <c r="F1" s="42"/>
    </row>
    <row r="2" spans="1:9">
      <c r="D2" s="42" t="s">
        <v>159</v>
      </c>
      <c r="E2" s="42"/>
      <c r="F2" s="42"/>
    </row>
    <row r="3" spans="1:9">
      <c r="D3" s="28" t="s">
        <v>280</v>
      </c>
      <c r="E3" s="28"/>
      <c r="F3" s="28"/>
    </row>
    <row r="4" spans="1:9">
      <c r="D4" s="42" t="s">
        <v>335</v>
      </c>
      <c r="E4" s="42"/>
      <c r="F4" s="42"/>
    </row>
    <row r="5" spans="1:9">
      <c r="D5" s="42"/>
      <c r="E5" s="42"/>
      <c r="F5" s="42"/>
    </row>
    <row r="6" spans="1:9">
      <c r="A6" s="365" t="s">
        <v>156</v>
      </c>
      <c r="B6" s="360"/>
      <c r="C6" s="360"/>
      <c r="D6" s="360"/>
      <c r="E6" s="360"/>
      <c r="F6" s="360"/>
      <c r="G6" s="360"/>
    </row>
    <row r="7" spans="1:9" ht="47.25" customHeight="1">
      <c r="A7" s="365" t="s">
        <v>214</v>
      </c>
      <c r="B7" s="365"/>
      <c r="C7" s="365"/>
      <c r="D7" s="365"/>
      <c r="E7" s="365"/>
      <c r="F7" s="365"/>
      <c r="G7" s="365"/>
    </row>
    <row r="8" spans="1:9">
      <c r="A8" s="365" t="s">
        <v>432</v>
      </c>
      <c r="B8" s="365"/>
      <c r="C8" s="365"/>
      <c r="D8" s="365"/>
      <c r="E8" s="365"/>
      <c r="F8" s="365"/>
      <c r="G8" s="365"/>
    </row>
    <row r="9" spans="1:9">
      <c r="A9" s="155"/>
    </row>
    <row r="10" spans="1:9">
      <c r="A10" s="156" t="s">
        <v>121</v>
      </c>
      <c r="B10" s="156" t="s">
        <v>121</v>
      </c>
      <c r="C10" s="156" t="s">
        <v>121</v>
      </c>
      <c r="D10" s="157" t="s">
        <v>121</v>
      </c>
      <c r="E10" s="157"/>
      <c r="F10" s="157"/>
      <c r="G10" s="156" t="s">
        <v>199</v>
      </c>
    </row>
    <row r="11" spans="1:9" ht="31.5">
      <c r="A11" s="59" t="s">
        <v>122</v>
      </c>
      <c r="B11" s="59" t="s">
        <v>157</v>
      </c>
      <c r="C11" s="59" t="s">
        <v>158</v>
      </c>
      <c r="D11" s="58" t="s">
        <v>123</v>
      </c>
      <c r="E11" s="58" t="s">
        <v>416</v>
      </c>
      <c r="F11" s="58" t="s">
        <v>422</v>
      </c>
      <c r="G11" s="58" t="s">
        <v>423</v>
      </c>
    </row>
    <row r="12" spans="1:9" ht="47.25">
      <c r="A12" s="57" t="s">
        <v>200</v>
      </c>
      <c r="B12" s="59">
        <v>7030251180</v>
      </c>
      <c r="C12" s="59"/>
      <c r="D12" s="58"/>
      <c r="E12" s="293">
        <f>E13+E15</f>
        <v>35100</v>
      </c>
      <c r="F12" s="297">
        <f>F13+F15</f>
        <v>35100</v>
      </c>
      <c r="G12" s="300">
        <f>G13+G15</f>
        <v>35100</v>
      </c>
      <c r="H12" s="158"/>
      <c r="I12" s="159"/>
    </row>
    <row r="13" spans="1:9" ht="31.5" customHeight="1">
      <c r="A13" s="60" t="s">
        <v>160</v>
      </c>
      <c r="B13" s="62">
        <v>7030251180</v>
      </c>
      <c r="C13" s="62">
        <v>121</v>
      </c>
      <c r="D13" s="61"/>
      <c r="E13" s="294">
        <v>33100</v>
      </c>
      <c r="F13" s="294">
        <v>33100</v>
      </c>
      <c r="G13" s="301">
        <v>33100</v>
      </c>
      <c r="H13" s="158"/>
      <c r="I13" s="159"/>
    </row>
    <row r="14" spans="1:9">
      <c r="A14" s="60" t="s">
        <v>202</v>
      </c>
      <c r="B14" s="62">
        <v>7030251180</v>
      </c>
      <c r="C14" s="62">
        <v>121</v>
      </c>
      <c r="D14" s="61" t="s">
        <v>201</v>
      </c>
      <c r="E14" s="294">
        <v>33100</v>
      </c>
      <c r="F14" s="294">
        <v>33100</v>
      </c>
      <c r="G14" s="301">
        <v>33100</v>
      </c>
      <c r="H14" s="158"/>
      <c r="I14" s="159"/>
    </row>
    <row r="15" spans="1:9" ht="31.5">
      <c r="A15" s="60" t="s">
        <v>161</v>
      </c>
      <c r="B15" s="62">
        <v>7030251180</v>
      </c>
      <c r="C15" s="62">
        <v>244</v>
      </c>
      <c r="D15" s="61"/>
      <c r="E15" s="294">
        <v>2000</v>
      </c>
      <c r="F15" s="294">
        <v>2000</v>
      </c>
      <c r="G15" s="302">
        <v>2000</v>
      </c>
      <c r="H15" s="158"/>
      <c r="I15" s="159"/>
    </row>
    <row r="16" spans="1:9">
      <c r="A16" s="60" t="s">
        <v>202</v>
      </c>
      <c r="B16" s="62">
        <v>7030251180</v>
      </c>
      <c r="C16" s="62">
        <v>244</v>
      </c>
      <c r="D16" s="61" t="s">
        <v>201</v>
      </c>
      <c r="E16" s="294">
        <v>2000</v>
      </c>
      <c r="F16" s="294">
        <v>2000</v>
      </c>
      <c r="G16" s="302">
        <v>2000</v>
      </c>
      <c r="H16" s="158"/>
      <c r="I16" s="159"/>
    </row>
    <row r="17" spans="1:9">
      <c r="A17" s="63" t="s">
        <v>171</v>
      </c>
      <c r="B17" s="65">
        <v>7700100000</v>
      </c>
      <c r="C17" s="65"/>
      <c r="D17" s="64"/>
      <c r="E17" s="295">
        <f>E18</f>
        <v>3000</v>
      </c>
      <c r="F17" s="295">
        <f>F18</f>
        <v>3000</v>
      </c>
      <c r="G17" s="300">
        <f>G18</f>
        <v>3000</v>
      </c>
      <c r="H17" s="158"/>
      <c r="I17" s="159"/>
    </row>
    <row r="18" spans="1:9">
      <c r="A18" s="60" t="s">
        <v>172</v>
      </c>
      <c r="B18" s="67">
        <v>7700189120</v>
      </c>
      <c r="C18" s="67">
        <v>870</v>
      </c>
      <c r="D18" s="66"/>
      <c r="E18" s="296">
        <v>3000</v>
      </c>
      <c r="F18" s="296">
        <v>3000</v>
      </c>
      <c r="G18" s="301">
        <v>3000</v>
      </c>
      <c r="H18" s="158"/>
      <c r="I18" s="159"/>
    </row>
    <row r="19" spans="1:9">
      <c r="A19" s="60" t="s">
        <v>132</v>
      </c>
      <c r="B19" s="67">
        <v>7700189120</v>
      </c>
      <c r="C19" s="67">
        <v>870</v>
      </c>
      <c r="D19" s="66" t="s">
        <v>133</v>
      </c>
      <c r="E19" s="296">
        <v>3000</v>
      </c>
      <c r="F19" s="296">
        <v>3000</v>
      </c>
      <c r="G19" s="301">
        <v>3000</v>
      </c>
      <c r="H19" s="158"/>
      <c r="I19" s="159"/>
    </row>
    <row r="20" spans="1:9" ht="47.25" hidden="1">
      <c r="A20" s="160" t="s">
        <v>178</v>
      </c>
      <c r="B20" s="59">
        <v>7704002</v>
      </c>
      <c r="C20" s="59"/>
      <c r="D20" s="58"/>
      <c r="E20" s="297"/>
      <c r="F20" s="297"/>
      <c r="G20" s="303"/>
      <c r="H20" s="158"/>
      <c r="I20" s="159"/>
    </row>
    <row r="21" spans="1:9" ht="31.5" hidden="1">
      <c r="A21" s="68" t="s">
        <v>161</v>
      </c>
      <c r="B21" s="62">
        <v>7704002</v>
      </c>
      <c r="C21" s="62">
        <v>244</v>
      </c>
      <c r="D21" s="61"/>
      <c r="E21" s="294"/>
      <c r="F21" s="294"/>
      <c r="G21" s="302"/>
      <c r="H21" s="158"/>
      <c r="I21" s="159"/>
    </row>
    <row r="22" spans="1:9" hidden="1">
      <c r="A22" s="68" t="s">
        <v>146</v>
      </c>
      <c r="B22" s="62">
        <v>7704002</v>
      </c>
      <c r="C22" s="62">
        <v>244</v>
      </c>
      <c r="D22" s="61" t="s">
        <v>147</v>
      </c>
      <c r="E22" s="294"/>
      <c r="F22" s="294"/>
      <c r="G22" s="302"/>
      <c r="H22" s="158"/>
      <c r="I22" s="159"/>
    </row>
    <row r="23" spans="1:9">
      <c r="A23" s="63" t="s">
        <v>162</v>
      </c>
      <c r="B23" s="65">
        <v>7700300000</v>
      </c>
      <c r="C23" s="65"/>
      <c r="D23" s="64"/>
      <c r="E23" s="295">
        <f>E24+E26</f>
        <v>237500</v>
      </c>
      <c r="F23" s="295">
        <f>F24+F26</f>
        <v>237500</v>
      </c>
      <c r="G23" s="300">
        <f>G24+G26</f>
        <v>237500</v>
      </c>
      <c r="H23" s="158"/>
      <c r="I23" s="159"/>
    </row>
    <row r="24" spans="1:9" ht="34.5" customHeight="1">
      <c r="A24" s="60" t="s">
        <v>160</v>
      </c>
      <c r="B24" s="67">
        <v>7700380110</v>
      </c>
      <c r="C24" s="67">
        <v>121</v>
      </c>
      <c r="D24" s="66"/>
      <c r="E24" s="296">
        <v>234500</v>
      </c>
      <c r="F24" s="296">
        <v>234500</v>
      </c>
      <c r="G24" s="301">
        <v>234500</v>
      </c>
      <c r="H24" s="158"/>
      <c r="I24" s="159"/>
    </row>
    <row r="25" spans="1:9" ht="31.5">
      <c r="A25" s="60" t="s">
        <v>163</v>
      </c>
      <c r="B25" s="67">
        <v>7700380110</v>
      </c>
      <c r="C25" s="67">
        <v>121</v>
      </c>
      <c r="D25" s="66" t="s">
        <v>127</v>
      </c>
      <c r="E25" s="296">
        <v>234500</v>
      </c>
      <c r="F25" s="296">
        <v>234500</v>
      </c>
      <c r="G25" s="301">
        <v>234500</v>
      </c>
      <c r="H25" s="158"/>
      <c r="I25" s="159"/>
    </row>
    <row r="26" spans="1:9" ht="47.25">
      <c r="A26" s="60" t="s">
        <v>128</v>
      </c>
      <c r="B26" s="67">
        <v>7700380190</v>
      </c>
      <c r="C26" s="67">
        <v>122</v>
      </c>
      <c r="D26" s="66" t="s">
        <v>127</v>
      </c>
      <c r="E26" s="296">
        <v>3000</v>
      </c>
      <c r="F26" s="296">
        <v>3000</v>
      </c>
      <c r="G26" s="301">
        <v>3000</v>
      </c>
    </row>
    <row r="27" spans="1:9">
      <c r="A27" s="63" t="s">
        <v>164</v>
      </c>
      <c r="B27" s="65">
        <v>7700400000</v>
      </c>
      <c r="C27" s="65"/>
      <c r="D27" s="64"/>
      <c r="E27" s="295">
        <f>E29+E31+E33+E35+E37+E38+E39</f>
        <v>1414100</v>
      </c>
      <c r="F27" s="295">
        <f>F29+F31+F33+F35+F37+F38+F39</f>
        <v>1244900</v>
      </c>
      <c r="G27" s="300">
        <f>G29+G31+G33+G35+G37+G38+G39</f>
        <v>1259600</v>
      </c>
      <c r="H27" s="161"/>
      <c r="I27" s="159"/>
    </row>
    <row r="28" spans="1:9" ht="35.25" customHeight="1">
      <c r="A28" s="60" t="s">
        <v>160</v>
      </c>
      <c r="B28" s="67">
        <v>7700480110</v>
      </c>
      <c r="C28" s="67">
        <v>121</v>
      </c>
      <c r="D28" s="66"/>
      <c r="E28" s="296">
        <v>1010600</v>
      </c>
      <c r="F28" s="296">
        <v>1010600</v>
      </c>
      <c r="G28" s="301">
        <v>1034700</v>
      </c>
      <c r="I28" s="162"/>
    </row>
    <row r="29" spans="1:9" ht="47.25">
      <c r="A29" s="60" t="s">
        <v>128</v>
      </c>
      <c r="B29" s="67">
        <v>7700480110</v>
      </c>
      <c r="C29" s="67">
        <v>121</v>
      </c>
      <c r="D29" s="66" t="s">
        <v>129</v>
      </c>
      <c r="E29" s="296">
        <v>913400</v>
      </c>
      <c r="F29" s="296">
        <v>913400</v>
      </c>
      <c r="G29" s="301">
        <v>928100</v>
      </c>
      <c r="I29" s="162"/>
    </row>
    <row r="30" spans="1:9" ht="35.25" customHeight="1">
      <c r="A30" s="60" t="s">
        <v>165</v>
      </c>
      <c r="B30" s="67">
        <v>7700480190</v>
      </c>
      <c r="C30" s="67">
        <v>122</v>
      </c>
      <c r="D30" s="66"/>
      <c r="E30" s="296">
        <v>3000</v>
      </c>
      <c r="F30" s="296">
        <v>3000</v>
      </c>
      <c r="G30" s="301">
        <v>3000</v>
      </c>
    </row>
    <row r="31" spans="1:9" ht="47.25">
      <c r="A31" s="60" t="s">
        <v>128</v>
      </c>
      <c r="B31" s="67">
        <v>7700480190</v>
      </c>
      <c r="C31" s="67">
        <v>122</v>
      </c>
      <c r="D31" s="66" t="s">
        <v>129</v>
      </c>
      <c r="E31" s="296">
        <v>3000</v>
      </c>
      <c r="F31" s="296">
        <v>3000</v>
      </c>
      <c r="G31" s="301">
        <v>3000</v>
      </c>
    </row>
    <row r="32" spans="1:9" ht="31.5">
      <c r="A32" s="60" t="s">
        <v>166</v>
      </c>
      <c r="B32" s="67">
        <v>7700480190</v>
      </c>
      <c r="C32" s="67">
        <v>240</v>
      </c>
      <c r="D32" s="66"/>
      <c r="E32" s="296">
        <v>82200</v>
      </c>
      <c r="F32" s="296">
        <v>82200</v>
      </c>
      <c r="G32" s="301">
        <v>82200</v>
      </c>
    </row>
    <row r="33" spans="1:7" ht="47.25">
      <c r="A33" s="60" t="s">
        <v>128</v>
      </c>
      <c r="B33" s="67">
        <v>7700480190</v>
      </c>
      <c r="C33" s="67">
        <v>244</v>
      </c>
      <c r="D33" s="66" t="s">
        <v>129</v>
      </c>
      <c r="E33" s="296">
        <v>82200</v>
      </c>
      <c r="F33" s="296">
        <v>82200</v>
      </c>
      <c r="G33" s="301">
        <v>82200</v>
      </c>
    </row>
    <row r="34" spans="1:7" ht="31.5">
      <c r="A34" s="60" t="s">
        <v>161</v>
      </c>
      <c r="B34" s="67">
        <v>7700400000</v>
      </c>
      <c r="C34" s="67">
        <v>244</v>
      </c>
      <c r="D34" s="66"/>
      <c r="E34" s="296">
        <v>6000</v>
      </c>
      <c r="F34" s="296">
        <v>6000</v>
      </c>
      <c r="G34" s="301">
        <v>6000</v>
      </c>
    </row>
    <row r="35" spans="1:7" ht="47.25">
      <c r="A35" s="60" t="s">
        <v>128</v>
      </c>
      <c r="B35" s="67">
        <v>7700487010</v>
      </c>
      <c r="C35" s="67">
        <v>244</v>
      </c>
      <c r="D35" s="66" t="s">
        <v>137</v>
      </c>
      <c r="E35" s="296">
        <v>6000</v>
      </c>
      <c r="F35" s="296">
        <v>6000</v>
      </c>
      <c r="G35" s="301">
        <v>6000</v>
      </c>
    </row>
    <row r="36" spans="1:7" ht="31.5">
      <c r="A36" s="60" t="s">
        <v>161</v>
      </c>
      <c r="B36" s="67">
        <v>7700489999</v>
      </c>
      <c r="C36" s="67">
        <v>852</v>
      </c>
      <c r="D36" s="66"/>
      <c r="E36" s="296">
        <v>2000</v>
      </c>
      <c r="F36" s="296">
        <v>2000</v>
      </c>
      <c r="G36" s="301">
        <v>2000</v>
      </c>
    </row>
    <row r="37" spans="1:7" ht="47.25">
      <c r="A37" s="60" t="s">
        <v>128</v>
      </c>
      <c r="B37" s="67">
        <v>7700489999</v>
      </c>
      <c r="C37" s="67">
        <v>852</v>
      </c>
      <c r="D37" s="66" t="s">
        <v>129</v>
      </c>
      <c r="E37" s="296">
        <v>2000</v>
      </c>
      <c r="F37" s="296">
        <v>2000</v>
      </c>
      <c r="G37" s="301">
        <v>2000</v>
      </c>
    </row>
    <row r="38" spans="1:7" ht="47.25">
      <c r="A38" s="60" t="s">
        <v>130</v>
      </c>
      <c r="B38" s="67">
        <v>7701389999</v>
      </c>
      <c r="C38" s="67">
        <v>540</v>
      </c>
      <c r="D38" s="66" t="s">
        <v>131</v>
      </c>
      <c r="E38" s="296">
        <v>238300</v>
      </c>
      <c r="F38" s="296">
        <v>238300</v>
      </c>
      <c r="G38" s="301">
        <v>238300</v>
      </c>
    </row>
    <row r="39" spans="1:7" ht="25.5" customHeight="1">
      <c r="A39" s="60" t="s">
        <v>316</v>
      </c>
      <c r="B39" s="67">
        <v>9020180190</v>
      </c>
      <c r="C39" s="67">
        <v>880</v>
      </c>
      <c r="D39" s="66" t="s">
        <v>329</v>
      </c>
      <c r="E39" s="296">
        <v>169200</v>
      </c>
      <c r="F39" s="296">
        <v>0</v>
      </c>
      <c r="G39" s="301">
        <v>0</v>
      </c>
    </row>
    <row r="40" spans="1:7" ht="31.5">
      <c r="A40" s="63" t="s">
        <v>268</v>
      </c>
      <c r="B40" s="65">
        <v>7700700000</v>
      </c>
      <c r="C40" s="65"/>
      <c r="D40" s="64"/>
      <c r="E40" s="295">
        <f>E41+E43+E44</f>
        <v>185800</v>
      </c>
      <c r="F40" s="295">
        <f>F41+F43+F44</f>
        <v>174400</v>
      </c>
      <c r="G40" s="300">
        <f>G41+G43+G44</f>
        <v>185800</v>
      </c>
    </row>
    <row r="41" spans="1:7" ht="31.5">
      <c r="A41" s="60" t="s">
        <v>169</v>
      </c>
      <c r="B41" s="67">
        <v>7700782110</v>
      </c>
      <c r="C41" s="67">
        <v>111</v>
      </c>
      <c r="D41" s="66"/>
      <c r="E41" s="296">
        <v>175800</v>
      </c>
      <c r="F41" s="296">
        <v>164400</v>
      </c>
      <c r="G41" s="301">
        <v>175800</v>
      </c>
    </row>
    <row r="42" spans="1:7">
      <c r="A42" s="60" t="s">
        <v>150</v>
      </c>
      <c r="B42" s="67">
        <v>7700782190</v>
      </c>
      <c r="C42" s="67">
        <v>111</v>
      </c>
      <c r="D42" s="66" t="s">
        <v>151</v>
      </c>
      <c r="E42" s="296">
        <v>175800</v>
      </c>
      <c r="F42" s="296">
        <v>154400</v>
      </c>
      <c r="G42" s="301">
        <v>175800</v>
      </c>
    </row>
    <row r="43" spans="1:7">
      <c r="A43" s="60" t="s">
        <v>150</v>
      </c>
      <c r="B43" s="67">
        <v>7700782190</v>
      </c>
      <c r="C43" s="67">
        <v>122</v>
      </c>
      <c r="D43" s="66" t="s">
        <v>151</v>
      </c>
      <c r="E43" s="296">
        <v>1000</v>
      </c>
      <c r="F43" s="296">
        <v>1000</v>
      </c>
      <c r="G43" s="301">
        <v>1000</v>
      </c>
    </row>
    <row r="44" spans="1:7" ht="31.5">
      <c r="A44" s="60" t="s">
        <v>161</v>
      </c>
      <c r="B44" s="67">
        <v>7700782190</v>
      </c>
      <c r="C44" s="67">
        <v>244</v>
      </c>
      <c r="D44" s="66"/>
      <c r="E44" s="296">
        <v>9000</v>
      </c>
      <c r="F44" s="296">
        <v>9000</v>
      </c>
      <c r="G44" s="301">
        <v>9000</v>
      </c>
    </row>
    <row r="45" spans="1:7">
      <c r="A45" s="60" t="s">
        <v>150</v>
      </c>
      <c r="B45" s="67">
        <v>7700782190</v>
      </c>
      <c r="C45" s="67">
        <v>244</v>
      </c>
      <c r="D45" s="66" t="s">
        <v>151</v>
      </c>
      <c r="E45" s="296">
        <v>9000</v>
      </c>
      <c r="F45" s="296">
        <v>9000</v>
      </c>
      <c r="G45" s="301">
        <v>9000</v>
      </c>
    </row>
    <row r="46" spans="1:7" ht="31.5">
      <c r="A46" s="63" t="s">
        <v>266</v>
      </c>
      <c r="B46" s="65">
        <v>7700800000</v>
      </c>
      <c r="C46" s="67"/>
      <c r="D46" s="66"/>
      <c r="E46" s="295">
        <f>E48+E58</f>
        <v>80200</v>
      </c>
      <c r="F46" s="295">
        <f>F48+F58</f>
        <v>80200</v>
      </c>
      <c r="G46" s="300">
        <f>G48+G58</f>
        <v>80200</v>
      </c>
    </row>
    <row r="47" spans="1:7" ht="31.5">
      <c r="A47" s="60" t="s">
        <v>169</v>
      </c>
      <c r="B47" s="67">
        <v>7700882110</v>
      </c>
      <c r="C47" s="67">
        <v>111</v>
      </c>
      <c r="D47" s="66"/>
      <c r="E47" s="296">
        <v>78200</v>
      </c>
      <c r="F47" s="296">
        <v>78200</v>
      </c>
      <c r="G47" s="301">
        <v>78200</v>
      </c>
    </row>
    <row r="48" spans="1:7" ht="30.75" customHeight="1">
      <c r="A48" s="60" t="s">
        <v>267</v>
      </c>
      <c r="B48" s="67">
        <v>7700882110</v>
      </c>
      <c r="C48" s="67">
        <v>111</v>
      </c>
      <c r="D48" s="66" t="s">
        <v>151</v>
      </c>
      <c r="E48" s="296">
        <v>78200</v>
      </c>
      <c r="F48" s="296">
        <v>78200</v>
      </c>
      <c r="G48" s="301">
        <v>78200</v>
      </c>
    </row>
    <row r="49" spans="1:8" ht="31.5" hidden="1">
      <c r="A49" s="60" t="s">
        <v>161</v>
      </c>
      <c r="B49" s="67">
        <v>7707802</v>
      </c>
      <c r="C49" s="67">
        <v>244</v>
      </c>
      <c r="D49" s="66"/>
      <c r="E49" s="296"/>
      <c r="F49" s="296"/>
      <c r="G49" s="301"/>
    </row>
    <row r="50" spans="1:8" hidden="1">
      <c r="A50" s="60" t="s">
        <v>267</v>
      </c>
      <c r="B50" s="67">
        <v>7707802</v>
      </c>
      <c r="C50" s="67">
        <v>244</v>
      </c>
      <c r="D50" s="66" t="s">
        <v>151</v>
      </c>
      <c r="E50" s="296"/>
      <c r="F50" s="296"/>
      <c r="G50" s="301"/>
    </row>
    <row r="51" spans="1:8" hidden="1">
      <c r="A51" s="160" t="s">
        <v>170</v>
      </c>
      <c r="B51" s="59">
        <v>7707023</v>
      </c>
      <c r="C51" s="59"/>
      <c r="D51" s="58"/>
      <c r="E51" s="297"/>
      <c r="F51" s="297"/>
      <c r="G51" s="303"/>
    </row>
    <row r="52" spans="1:8" ht="31.5" hidden="1">
      <c r="A52" s="60" t="s">
        <v>161</v>
      </c>
      <c r="B52" s="67">
        <v>7707023</v>
      </c>
      <c r="C52" s="67">
        <v>244</v>
      </c>
      <c r="D52" s="66"/>
      <c r="E52" s="296"/>
      <c r="F52" s="296"/>
      <c r="G52" s="301"/>
    </row>
    <row r="53" spans="1:8" hidden="1">
      <c r="A53" s="60" t="s">
        <v>198</v>
      </c>
      <c r="B53" s="67">
        <v>7707023</v>
      </c>
      <c r="C53" s="67">
        <v>244</v>
      </c>
      <c r="D53" s="66" t="s">
        <v>197</v>
      </c>
      <c r="E53" s="296"/>
      <c r="F53" s="296"/>
      <c r="G53" s="301"/>
    </row>
    <row r="54" spans="1:8" ht="47.25" hidden="1">
      <c r="A54" s="63" t="s">
        <v>177</v>
      </c>
      <c r="B54" s="65">
        <v>7707026</v>
      </c>
      <c r="C54" s="65"/>
      <c r="D54" s="64"/>
      <c r="E54" s="295"/>
      <c r="F54" s="295"/>
      <c r="G54" s="300"/>
    </row>
    <row r="55" spans="1:8" ht="31.5" hidden="1">
      <c r="A55" s="60" t="s">
        <v>161</v>
      </c>
      <c r="B55" s="67">
        <v>7707026</v>
      </c>
      <c r="C55" s="67">
        <v>244</v>
      </c>
      <c r="D55" s="66"/>
      <c r="E55" s="296"/>
      <c r="F55" s="296"/>
      <c r="G55" s="301"/>
    </row>
    <row r="56" spans="1:8" hidden="1">
      <c r="A56" s="60" t="s">
        <v>146</v>
      </c>
      <c r="B56" s="67">
        <v>7707026</v>
      </c>
      <c r="C56" s="67">
        <v>244</v>
      </c>
      <c r="D56" s="66" t="s">
        <v>147</v>
      </c>
      <c r="E56" s="296"/>
      <c r="F56" s="296"/>
      <c r="G56" s="301"/>
    </row>
    <row r="57" spans="1:8" ht="31.5">
      <c r="A57" s="60" t="s">
        <v>161</v>
      </c>
      <c r="B57" s="67">
        <v>7700882190</v>
      </c>
      <c r="C57" s="67">
        <v>244</v>
      </c>
      <c r="D57" s="66"/>
      <c r="E57" s="296">
        <v>78200</v>
      </c>
      <c r="F57" s="296">
        <v>78200</v>
      </c>
      <c r="G57" s="301">
        <v>78200</v>
      </c>
    </row>
    <row r="58" spans="1:8">
      <c r="A58" s="60" t="s">
        <v>267</v>
      </c>
      <c r="B58" s="67">
        <v>7700882190</v>
      </c>
      <c r="C58" s="67">
        <v>244</v>
      </c>
      <c r="D58" s="66" t="s">
        <v>151</v>
      </c>
      <c r="E58" s="296">
        <v>2000</v>
      </c>
      <c r="F58" s="296">
        <v>2000</v>
      </c>
      <c r="G58" s="301">
        <v>2000</v>
      </c>
    </row>
    <row r="59" spans="1:8" ht="31.5">
      <c r="A59" s="63" t="s">
        <v>173</v>
      </c>
      <c r="B59" s="65">
        <v>7703200000</v>
      </c>
      <c r="C59" s="65"/>
      <c r="D59" s="64"/>
      <c r="E59" s="295">
        <f>E60</f>
        <v>20000</v>
      </c>
      <c r="F59" s="295">
        <f>F60</f>
        <v>20000</v>
      </c>
      <c r="G59" s="300">
        <f>G60</f>
        <v>20000</v>
      </c>
    </row>
    <row r="60" spans="1:8" ht="31.5">
      <c r="A60" s="60" t="s">
        <v>161</v>
      </c>
      <c r="B60" s="67">
        <v>7703280190</v>
      </c>
      <c r="C60" s="67">
        <v>244</v>
      </c>
      <c r="D60" s="66"/>
      <c r="E60" s="296">
        <v>20000</v>
      </c>
      <c r="F60" s="296">
        <v>20000</v>
      </c>
      <c r="G60" s="301">
        <v>20000</v>
      </c>
    </row>
    <row r="61" spans="1:8" ht="31.5">
      <c r="A61" s="60" t="s">
        <v>136</v>
      </c>
      <c r="B61" s="67">
        <v>7703280190</v>
      </c>
      <c r="C61" s="67">
        <v>244</v>
      </c>
      <c r="D61" s="66" t="s">
        <v>139</v>
      </c>
      <c r="E61" s="296">
        <v>20000</v>
      </c>
      <c r="F61" s="296">
        <v>20000</v>
      </c>
      <c r="G61" s="301">
        <v>20000</v>
      </c>
    </row>
    <row r="62" spans="1:8" ht="31.5">
      <c r="A62" s="63" t="s">
        <v>173</v>
      </c>
      <c r="B62" s="65">
        <v>7703300000</v>
      </c>
      <c r="C62" s="65"/>
      <c r="D62" s="64"/>
      <c r="E62" s="295">
        <f>E63+E65</f>
        <v>14000</v>
      </c>
      <c r="F62" s="295">
        <f>F63+F65</f>
        <v>14000</v>
      </c>
      <c r="G62" s="300">
        <f>G63+G65</f>
        <v>14000</v>
      </c>
    </row>
    <row r="63" spans="1:8" customFormat="1" ht="45" customHeight="1">
      <c r="A63" s="33" t="s">
        <v>393</v>
      </c>
      <c r="B63" s="65">
        <v>4100000000</v>
      </c>
      <c r="C63" s="65">
        <v>244</v>
      </c>
      <c r="D63" s="64" t="s">
        <v>137</v>
      </c>
      <c r="E63" s="295">
        <v>4000</v>
      </c>
      <c r="F63" s="295">
        <v>4000</v>
      </c>
      <c r="G63" s="300">
        <v>4000</v>
      </c>
      <c r="H63" s="275"/>
    </row>
    <row r="64" spans="1:8" customFormat="1" ht="45" customHeight="1">
      <c r="A64" s="33" t="s">
        <v>394</v>
      </c>
      <c r="B64" s="65">
        <v>4100189999</v>
      </c>
      <c r="C64" s="65">
        <v>244</v>
      </c>
      <c r="D64" s="64" t="s">
        <v>137</v>
      </c>
      <c r="E64" s="295">
        <v>4000</v>
      </c>
      <c r="F64" s="295">
        <v>4000</v>
      </c>
      <c r="G64" s="300">
        <v>4000</v>
      </c>
      <c r="H64" s="275"/>
    </row>
    <row r="65" spans="1:7" ht="31.5">
      <c r="A65" s="60" t="s">
        <v>161</v>
      </c>
      <c r="B65" s="67">
        <v>7703387010</v>
      </c>
      <c r="C65" s="67">
        <v>244</v>
      </c>
      <c r="D65" s="66"/>
      <c r="E65" s="296">
        <v>10000</v>
      </c>
      <c r="F65" s="296">
        <v>10000</v>
      </c>
      <c r="G65" s="301">
        <v>10000</v>
      </c>
    </row>
    <row r="66" spans="1:7" ht="31.5">
      <c r="A66" s="60" t="s">
        <v>136</v>
      </c>
      <c r="B66" s="67">
        <v>7703387010</v>
      </c>
      <c r="C66" s="67">
        <v>244</v>
      </c>
      <c r="D66" s="66" t="s">
        <v>137</v>
      </c>
      <c r="E66" s="296">
        <v>10000</v>
      </c>
      <c r="F66" s="296">
        <v>10000</v>
      </c>
      <c r="G66" s="301">
        <v>10000</v>
      </c>
    </row>
    <row r="67" spans="1:7" ht="31.5">
      <c r="A67" s="63" t="s">
        <v>174</v>
      </c>
      <c r="B67" s="65">
        <v>7700000000</v>
      </c>
      <c r="C67" s="65"/>
      <c r="D67" s="64"/>
      <c r="E67" s="295">
        <f>E68</f>
        <v>10000</v>
      </c>
      <c r="F67" s="295">
        <f>F68</f>
        <v>10000</v>
      </c>
      <c r="G67" s="300">
        <f>G68</f>
        <v>10000</v>
      </c>
    </row>
    <row r="68" spans="1:7" ht="31.5">
      <c r="A68" s="60" t="s">
        <v>161</v>
      </c>
      <c r="B68" s="67">
        <v>7701500000</v>
      </c>
      <c r="C68" s="67">
        <v>244</v>
      </c>
      <c r="D68" s="66"/>
      <c r="E68" s="296">
        <v>10000</v>
      </c>
      <c r="F68" s="296">
        <v>10000</v>
      </c>
      <c r="G68" s="301">
        <v>10000</v>
      </c>
    </row>
    <row r="69" spans="1:7">
      <c r="A69" s="60" t="s">
        <v>153</v>
      </c>
      <c r="B69" s="67">
        <v>7701589999</v>
      </c>
      <c r="C69" s="67">
        <v>244</v>
      </c>
      <c r="D69" s="66" t="s">
        <v>154</v>
      </c>
      <c r="E69" s="296">
        <v>10000</v>
      </c>
      <c r="F69" s="296">
        <v>10000</v>
      </c>
      <c r="G69" s="301">
        <v>10000</v>
      </c>
    </row>
    <row r="70" spans="1:7" ht="31.5">
      <c r="A70" s="160" t="s">
        <v>179</v>
      </c>
      <c r="B70" s="59">
        <v>4200000000</v>
      </c>
      <c r="C70" s="65"/>
      <c r="D70" s="64"/>
      <c r="E70" s="295">
        <f>E71+E73</f>
        <v>226700</v>
      </c>
      <c r="F70" s="295">
        <v>213300</v>
      </c>
      <c r="G70" s="300">
        <v>240100</v>
      </c>
    </row>
    <row r="71" spans="1:7" ht="51" customHeight="1">
      <c r="A71" s="63" t="s">
        <v>405</v>
      </c>
      <c r="B71" s="65">
        <v>4200100000</v>
      </c>
      <c r="C71" s="65">
        <v>244</v>
      </c>
      <c r="D71" s="64" t="s">
        <v>143</v>
      </c>
      <c r="E71" s="295">
        <f>E72</f>
        <v>216700</v>
      </c>
      <c r="F71" s="295">
        <f>F72</f>
        <v>213300</v>
      </c>
      <c r="G71" s="300">
        <v>240100</v>
      </c>
    </row>
    <row r="72" spans="1:7">
      <c r="A72" s="60" t="s">
        <v>142</v>
      </c>
      <c r="B72" s="67">
        <v>4200189999</v>
      </c>
      <c r="C72" s="67">
        <v>244</v>
      </c>
      <c r="D72" s="66" t="s">
        <v>143</v>
      </c>
      <c r="E72" s="296">
        <v>216700</v>
      </c>
      <c r="F72" s="296">
        <v>213300</v>
      </c>
      <c r="G72" s="301">
        <v>240100</v>
      </c>
    </row>
    <row r="73" spans="1:7" ht="31.5">
      <c r="A73" s="60" t="s">
        <v>161</v>
      </c>
      <c r="B73" s="67">
        <v>7702500000</v>
      </c>
      <c r="C73" s="67">
        <v>244</v>
      </c>
      <c r="D73" s="66"/>
      <c r="E73" s="296">
        <v>10000</v>
      </c>
      <c r="F73" s="296">
        <v>10000</v>
      </c>
      <c r="G73" s="301">
        <v>10000</v>
      </c>
    </row>
    <row r="74" spans="1:7">
      <c r="A74" s="60" t="s">
        <v>153</v>
      </c>
      <c r="B74" s="67">
        <v>7702589999</v>
      </c>
      <c r="C74" s="67">
        <v>244</v>
      </c>
      <c r="D74" s="66" t="s">
        <v>154</v>
      </c>
      <c r="E74" s="296">
        <v>10000</v>
      </c>
      <c r="F74" s="296">
        <v>10000</v>
      </c>
      <c r="G74" s="301">
        <v>10000</v>
      </c>
    </row>
    <row r="75" spans="1:7" ht="31.5">
      <c r="A75" s="160" t="s">
        <v>291</v>
      </c>
      <c r="B75" s="65">
        <v>7703500000</v>
      </c>
      <c r="C75" s="65"/>
      <c r="D75" s="64"/>
      <c r="E75" s="295">
        <f>E76</f>
        <v>1000</v>
      </c>
      <c r="F75" s="295">
        <f>F76</f>
        <v>1000</v>
      </c>
      <c r="G75" s="300">
        <f>G76</f>
        <v>1000</v>
      </c>
    </row>
    <row r="76" spans="1:7" ht="31.5">
      <c r="A76" s="60" t="s">
        <v>161</v>
      </c>
      <c r="B76" s="67">
        <v>7703589999</v>
      </c>
      <c r="C76" s="67">
        <v>244</v>
      </c>
      <c r="D76" s="66"/>
      <c r="E76" s="296">
        <v>1000</v>
      </c>
      <c r="F76" s="296">
        <v>1000</v>
      </c>
      <c r="G76" s="301">
        <v>1000</v>
      </c>
    </row>
    <row r="77" spans="1:7">
      <c r="A77" s="60" t="s">
        <v>153</v>
      </c>
      <c r="B77" s="67">
        <v>7703589999</v>
      </c>
      <c r="C77" s="67">
        <v>244</v>
      </c>
      <c r="D77" s="66" t="s">
        <v>154</v>
      </c>
      <c r="E77" s="296">
        <v>1000</v>
      </c>
      <c r="F77" s="296">
        <v>1000</v>
      </c>
      <c r="G77" s="301">
        <v>1000</v>
      </c>
    </row>
    <row r="78" spans="1:7" ht="31.5">
      <c r="A78" s="160" t="s">
        <v>292</v>
      </c>
      <c r="B78" s="65">
        <v>7704500000</v>
      </c>
      <c r="C78" s="65"/>
      <c r="D78" s="64"/>
      <c r="E78" s="295">
        <f>E79</f>
        <v>1000</v>
      </c>
      <c r="F78" s="295">
        <f>F79</f>
        <v>1000</v>
      </c>
      <c r="G78" s="300">
        <f>G79</f>
        <v>1000</v>
      </c>
    </row>
    <row r="79" spans="1:7" ht="31.5">
      <c r="A79" s="60" t="s">
        <v>161</v>
      </c>
      <c r="B79" s="67">
        <v>7704589999</v>
      </c>
      <c r="C79" s="67">
        <v>244</v>
      </c>
      <c r="D79" s="66"/>
      <c r="E79" s="296">
        <v>1000</v>
      </c>
      <c r="F79" s="296">
        <v>1000</v>
      </c>
      <c r="G79" s="301">
        <v>1000</v>
      </c>
    </row>
    <row r="80" spans="1:7">
      <c r="A80" s="60" t="s">
        <v>153</v>
      </c>
      <c r="B80" s="67">
        <v>7704589999</v>
      </c>
      <c r="C80" s="67">
        <v>244</v>
      </c>
      <c r="D80" s="66" t="s">
        <v>154</v>
      </c>
      <c r="E80" s="296">
        <v>1000</v>
      </c>
      <c r="F80" s="296">
        <v>1000</v>
      </c>
      <c r="G80" s="301">
        <v>1000</v>
      </c>
    </row>
    <row r="81" spans="1:7" ht="31.5">
      <c r="A81" s="63" t="s">
        <v>176</v>
      </c>
      <c r="B81" s="65">
        <v>7705500000</v>
      </c>
      <c r="C81" s="65"/>
      <c r="D81" s="64"/>
      <c r="E81" s="295">
        <f>E82</f>
        <v>46400</v>
      </c>
      <c r="F81" s="295">
        <f>F82</f>
        <v>46400</v>
      </c>
      <c r="G81" s="300">
        <f>G82</f>
        <v>46400</v>
      </c>
    </row>
    <row r="82" spans="1:7" ht="31.5">
      <c r="A82" s="60" t="s">
        <v>161</v>
      </c>
      <c r="B82" s="67">
        <v>7705589999</v>
      </c>
      <c r="C82" s="67">
        <v>244</v>
      </c>
      <c r="D82" s="66"/>
      <c r="E82" s="296">
        <v>46400</v>
      </c>
      <c r="F82" s="296">
        <v>46400</v>
      </c>
      <c r="G82" s="301">
        <v>46400</v>
      </c>
    </row>
    <row r="83" spans="1:7">
      <c r="A83" s="60" t="s">
        <v>153</v>
      </c>
      <c r="B83" s="67">
        <v>7705589999</v>
      </c>
      <c r="C83" s="67">
        <v>244</v>
      </c>
      <c r="D83" s="66" t="s">
        <v>154</v>
      </c>
      <c r="E83" s="296">
        <v>46400</v>
      </c>
      <c r="F83" s="296">
        <v>46400</v>
      </c>
      <c r="G83" s="301">
        <v>46400</v>
      </c>
    </row>
    <row r="84" spans="1:7" s="167" customFormat="1">
      <c r="A84" s="163" t="s">
        <v>295</v>
      </c>
      <c r="B84" s="164">
        <v>7702200000</v>
      </c>
      <c r="C84" s="164"/>
      <c r="D84" s="165"/>
      <c r="E84" s="298">
        <f>E85</f>
        <v>120000</v>
      </c>
      <c r="F84" s="298">
        <f>F85</f>
        <v>45000</v>
      </c>
      <c r="G84" s="304">
        <f>G85</f>
        <v>45000</v>
      </c>
    </row>
    <row r="85" spans="1:7" ht="34.5" customHeight="1">
      <c r="A85" s="168" t="s">
        <v>294</v>
      </c>
      <c r="B85" s="169">
        <v>7702288060</v>
      </c>
      <c r="C85" s="169">
        <v>321</v>
      </c>
      <c r="D85" s="170"/>
      <c r="E85" s="299">
        <v>120000</v>
      </c>
      <c r="F85" s="299">
        <v>45000</v>
      </c>
      <c r="G85" s="305">
        <v>45000</v>
      </c>
    </row>
    <row r="86" spans="1:7">
      <c r="A86" s="168" t="s">
        <v>290</v>
      </c>
      <c r="B86" s="169">
        <v>7702288060</v>
      </c>
      <c r="C86" s="169">
        <v>321</v>
      </c>
      <c r="D86" s="170" t="s">
        <v>293</v>
      </c>
      <c r="E86" s="299">
        <v>120000</v>
      </c>
      <c r="F86" s="299">
        <v>45000</v>
      </c>
      <c r="G86" s="305">
        <v>45000</v>
      </c>
    </row>
    <row r="87" spans="1:7" ht="60">
      <c r="A87" s="211" t="s">
        <v>343</v>
      </c>
      <c r="B87" s="65" t="s">
        <v>375</v>
      </c>
      <c r="C87" s="65"/>
      <c r="D87" s="64"/>
      <c r="E87" s="295">
        <f>E88</f>
        <v>700</v>
      </c>
      <c r="F87" s="295">
        <f>F88</f>
        <v>600</v>
      </c>
      <c r="G87" s="300">
        <f>G88</f>
        <v>600</v>
      </c>
    </row>
    <row r="88" spans="1:7" ht="31.5">
      <c r="A88" s="60" t="s">
        <v>161</v>
      </c>
      <c r="B88" s="67" t="s">
        <v>375</v>
      </c>
      <c r="C88" s="67">
        <v>244</v>
      </c>
      <c r="D88" s="66"/>
      <c r="E88" s="296">
        <v>700</v>
      </c>
      <c r="F88" s="296">
        <v>600</v>
      </c>
      <c r="G88" s="301">
        <v>600</v>
      </c>
    </row>
    <row r="89" spans="1:7">
      <c r="A89" s="60" t="s">
        <v>314</v>
      </c>
      <c r="B89" s="67" t="s">
        <v>375</v>
      </c>
      <c r="C89" s="67">
        <v>244</v>
      </c>
      <c r="D89" s="66" t="s">
        <v>340</v>
      </c>
      <c r="E89" s="296">
        <v>700</v>
      </c>
      <c r="F89" s="296">
        <v>600</v>
      </c>
      <c r="G89" s="301">
        <v>600</v>
      </c>
    </row>
    <row r="90" spans="1:7">
      <c r="A90" s="63" t="s">
        <v>152</v>
      </c>
      <c r="B90" s="65"/>
      <c r="C90" s="65"/>
      <c r="D90" s="64"/>
      <c r="E90" s="295">
        <f>E12+E17+E23+E27+E40+E46+E59+E62+E67+E70+E75+E78+E81+E84+E87</f>
        <v>2395500</v>
      </c>
      <c r="F90" s="295">
        <f>F12+F17+F23+F27+F40+F46+F59+F62+F67+F70+F75+F78+F81+F84+F87</f>
        <v>2126400</v>
      </c>
      <c r="G90" s="300">
        <f>G12+G17+G23+G27+G40+G46+G59+G62+G67+G70+G75+G78+G81+G84+G87</f>
        <v>2179300</v>
      </c>
    </row>
    <row r="91" spans="1:7">
      <c r="G91" s="189"/>
    </row>
    <row r="92" spans="1:7" ht="18.75">
      <c r="A92" s="1" t="s">
        <v>277</v>
      </c>
      <c r="G92" s="1" t="s">
        <v>283</v>
      </c>
    </row>
  </sheetData>
  <mergeCells count="3">
    <mergeCell ref="A6:G6"/>
    <mergeCell ref="A7:G7"/>
    <mergeCell ref="A8:G8"/>
  </mergeCells>
  <phoneticPr fontId="15" type="noConversion"/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приложение 1</vt:lpstr>
      <vt:lpstr>приложение 2 2015</vt:lpstr>
      <vt:lpstr>приложение 3 2015-2016</vt:lpstr>
      <vt:lpstr>Приложение 4</vt:lpstr>
      <vt:lpstr>Приложение 5</vt:lpstr>
      <vt:lpstr>Приложение 6</vt:lpstr>
      <vt:lpstr>Приложение 7 2014</vt:lpstr>
      <vt:lpstr>Приложение 8 2014-2016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Лист1</vt:lpstr>
      <vt:lpstr>Приложение 14</vt:lpstr>
      <vt:lpstr>Сводная </vt:lpstr>
      <vt:lpstr>Лист2</vt:lpstr>
      <vt:lpstr>'приложение 1'!Область_печати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2 2015'!Область_печати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2016-12-20T05:59:58Z</dcterms:modified>
</cp:coreProperties>
</file>