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5" windowWidth="14805" windowHeight="7890" tabRatio="550" firstSheet="4" activeTab="15"/>
  </bookViews>
  <sheets>
    <sheet name="приложение 1" sheetId="1" r:id="rId1"/>
    <sheet name="приложение 2 " sheetId="2" r:id="rId2"/>
    <sheet name="приложение 3 2015-2016" sheetId="5" state="hidden" r:id="rId3"/>
    <sheet name="Приложение 3" sheetId="7" r:id="rId4"/>
    <sheet name="Приложение 4 " sheetId="8" r:id="rId5"/>
    <sheet name="Приложение 5" sheetId="10" r:id="rId6"/>
    <sheet name="Приложение 6" sheetId="3" r:id="rId7"/>
    <sheet name="Приложение 8 2014-2016" sheetId="16" state="hidden" r:id="rId8"/>
    <sheet name="Приложение 7" sheetId="11" r:id="rId9"/>
    <sheet name="Приложение 10" sheetId="15" state="hidden" r:id="rId10"/>
    <sheet name="Приложение 8" sheetId="17" r:id="rId11"/>
    <sheet name="Приложение 12" sheetId="21" state="hidden" r:id="rId12"/>
    <sheet name="Приложение 9" sheetId="22" r:id="rId13"/>
    <sheet name="Лист1" sheetId="24" state="hidden" r:id="rId14"/>
    <sheet name="Приложение 10.1" sheetId="27" r:id="rId15"/>
    <sheet name="сводная " sheetId="28" r:id="rId16"/>
  </sheets>
  <definedNames>
    <definedName name="_xlnm.Print_Area" localSheetId="0">'приложение 1'!$A$1:$E$19</definedName>
    <definedName name="_xlnm.Print_Area" localSheetId="9">'Приложение 10'!$A$1:$F$91</definedName>
    <definedName name="_xlnm.Print_Area" localSheetId="11">'Приложение 12'!$A$1:$H$80</definedName>
    <definedName name="_xlnm.Print_Area" localSheetId="1">'приложение 2 '!$A$1:$C$68</definedName>
    <definedName name="_xlnm.Print_Area" localSheetId="3">'Приложение 3'!$A$1:$C$30</definedName>
    <definedName name="_xlnm.Print_Area" localSheetId="2">'приложение 3 2015-2016'!$A$1:$E$56</definedName>
    <definedName name="_xlnm.Print_Area" localSheetId="4">'Приложение 4 '!$A$1:$B$18</definedName>
    <definedName name="_xlnm.Print_Area" localSheetId="5">'Приложение 5'!$A$1:$C$25</definedName>
    <definedName name="_xlnm.Print_Area" localSheetId="8">'Приложение 7'!$A$1:$E$96</definedName>
    <definedName name="_xlnm.Print_Area" localSheetId="10">'Приложение 8'!$A$1:$F$81</definedName>
    <definedName name="_xlnm.Print_Area" localSheetId="12">'Приложение 9'!$A$1:$E$39</definedName>
  </definedNames>
  <calcPr calcId="125725"/>
</workbook>
</file>

<file path=xl/calcChain.xml><?xml version="1.0" encoding="utf-8"?>
<calcChain xmlns="http://schemas.openxmlformats.org/spreadsheetml/2006/main">
  <c r="E46" i="11"/>
  <c r="C12" i="2"/>
  <c r="C11" s="1"/>
  <c r="G27" i="28"/>
  <c r="I145"/>
  <c r="H145"/>
  <c r="I142"/>
  <c r="H142"/>
  <c r="I140"/>
  <c r="H140"/>
  <c r="I125"/>
  <c r="H125"/>
  <c r="H115"/>
  <c r="I112"/>
  <c r="H112"/>
  <c r="I109"/>
  <c r="H109"/>
  <c r="I106"/>
  <c r="H106"/>
  <c r="I103"/>
  <c r="H103"/>
  <c r="H90"/>
  <c r="I87"/>
  <c r="I86" s="1"/>
  <c r="I85" s="1"/>
  <c r="I84" s="1"/>
  <c r="H85"/>
  <c r="H84" s="1"/>
  <c r="H86"/>
  <c r="H87"/>
  <c r="I79"/>
  <c r="H79"/>
  <c r="I72"/>
  <c r="I71" s="1"/>
  <c r="I65" s="1"/>
  <c r="I64" s="1"/>
  <c r="I73"/>
  <c r="H71"/>
  <c r="H72"/>
  <c r="G71"/>
  <c r="G72"/>
  <c r="I69"/>
  <c r="H69"/>
  <c r="I67"/>
  <c r="H67"/>
  <c r="I50"/>
  <c r="I44"/>
  <c r="H44"/>
  <c r="I34"/>
  <c r="H34"/>
  <c r="I31"/>
  <c r="H31"/>
  <c r="I29"/>
  <c r="H29"/>
  <c r="I27"/>
  <c r="H27"/>
  <c r="I25"/>
  <c r="I149"/>
  <c r="H149"/>
  <c r="G149"/>
  <c r="I147"/>
  <c r="H147"/>
  <c r="G147"/>
  <c r="I144"/>
  <c r="I137" s="1"/>
  <c r="H144"/>
  <c r="G144"/>
  <c r="I139"/>
  <c r="H139"/>
  <c r="G139"/>
  <c r="I134"/>
  <c r="H134"/>
  <c r="G134"/>
  <c r="I128"/>
  <c r="I129" s="1"/>
  <c r="H128"/>
  <c r="H129" s="1"/>
  <c r="G128"/>
  <c r="I123"/>
  <c r="H123"/>
  <c r="G123"/>
  <c r="G122" s="1"/>
  <c r="G121" s="1"/>
  <c r="I114"/>
  <c r="I115" s="1"/>
  <c r="H114"/>
  <c r="G114"/>
  <c r="G100" s="1"/>
  <c r="G99" s="1"/>
  <c r="I111"/>
  <c r="H111"/>
  <c r="I108"/>
  <c r="H108"/>
  <c r="I105"/>
  <c r="H105"/>
  <c r="I102"/>
  <c r="H102"/>
  <c r="H100" s="1"/>
  <c r="H99" s="1"/>
  <c r="I97"/>
  <c r="I96"/>
  <c r="I95" s="1"/>
  <c r="H97"/>
  <c r="H96"/>
  <c r="H95" s="1"/>
  <c r="G97"/>
  <c r="G96"/>
  <c r="I91"/>
  <c r="I90" s="1"/>
  <c r="I89"/>
  <c r="H91"/>
  <c r="H89"/>
  <c r="G91"/>
  <c r="G89"/>
  <c r="G87"/>
  <c r="G86"/>
  <c r="G85" s="1"/>
  <c r="G84" s="1"/>
  <c r="G76" s="1"/>
  <c r="I81"/>
  <c r="I76"/>
  <c r="H81"/>
  <c r="H76"/>
  <c r="G81"/>
  <c r="G78"/>
  <c r="I66"/>
  <c r="H66"/>
  <c r="G66"/>
  <c r="I56"/>
  <c r="H56"/>
  <c r="G56"/>
  <c r="I51"/>
  <c r="H51"/>
  <c r="H50" s="1"/>
  <c r="G51"/>
  <c r="I46"/>
  <c r="H46"/>
  <c r="G46"/>
  <c r="I42"/>
  <c r="H42"/>
  <c r="G42"/>
  <c r="I33"/>
  <c r="I24" s="1"/>
  <c r="I23" s="1"/>
  <c r="H33"/>
  <c r="G33"/>
  <c r="G24" s="1"/>
  <c r="G23" s="1"/>
  <c r="I26"/>
  <c r="H26"/>
  <c r="H25" s="1"/>
  <c r="G26"/>
  <c r="I16"/>
  <c r="I15" s="1"/>
  <c r="I14" s="1"/>
  <c r="I13" s="1"/>
  <c r="H16"/>
  <c r="H15" s="1"/>
  <c r="H14" s="1"/>
  <c r="H13" s="1"/>
  <c r="G16"/>
  <c r="G15" s="1"/>
  <c r="G14" s="1"/>
  <c r="G13" s="1"/>
  <c r="G65"/>
  <c r="G64" s="1"/>
  <c r="H137"/>
  <c r="G137"/>
  <c r="H65"/>
  <c r="H64" s="1"/>
  <c r="H24"/>
  <c r="H23" s="1"/>
  <c r="I122"/>
  <c r="C30" i="3"/>
  <c r="E27" i="11"/>
  <c r="E48"/>
  <c r="C38" i="2"/>
  <c r="C25"/>
  <c r="C24" s="1"/>
  <c r="C29"/>
  <c r="C33"/>
  <c r="C32"/>
  <c r="G34" i="21"/>
  <c r="F34"/>
  <c r="F32" i="17"/>
  <c r="F85" i="15"/>
  <c r="F84" s="1"/>
  <c r="E85"/>
  <c r="E84" s="1"/>
  <c r="E90" i="11"/>
  <c r="E89" s="1"/>
  <c r="D12" i="16"/>
  <c r="C12"/>
  <c r="C11" i="3"/>
  <c r="G28" i="21"/>
  <c r="F28"/>
  <c r="F50"/>
  <c r="F49"/>
  <c r="F48" s="1"/>
  <c r="G44"/>
  <c r="G15"/>
  <c r="G14"/>
  <c r="G18"/>
  <c r="G26"/>
  <c r="G25" s="1"/>
  <c r="G32"/>
  <c r="G31" s="1"/>
  <c r="G39"/>
  <c r="G38" s="1"/>
  <c r="G37" s="1"/>
  <c r="G46"/>
  <c r="G42"/>
  <c r="G50"/>
  <c r="G49"/>
  <c r="G48" s="1"/>
  <c r="G54"/>
  <c r="G56"/>
  <c r="G58"/>
  <c r="G60"/>
  <c r="G62"/>
  <c r="G66"/>
  <c r="G65"/>
  <c r="G64" s="1"/>
  <c r="G70"/>
  <c r="G74"/>
  <c r="G73"/>
  <c r="F74"/>
  <c r="F73"/>
  <c r="F70"/>
  <c r="F66"/>
  <c r="F65" s="1"/>
  <c r="F64" s="1"/>
  <c r="F62"/>
  <c r="F60"/>
  <c r="F58"/>
  <c r="F56"/>
  <c r="F54"/>
  <c r="F46"/>
  <c r="F42" s="1"/>
  <c r="F44"/>
  <c r="F43"/>
  <c r="F39"/>
  <c r="F38"/>
  <c r="F37" s="1"/>
  <c r="F32"/>
  <c r="F31" s="1"/>
  <c r="F26"/>
  <c r="F25" s="1"/>
  <c r="F18"/>
  <c r="F15"/>
  <c r="F14"/>
  <c r="F67" i="17"/>
  <c r="F66"/>
  <c r="F75"/>
  <c r="F74"/>
  <c r="F59"/>
  <c r="F57"/>
  <c r="F47"/>
  <c r="F15"/>
  <c r="F14" s="1"/>
  <c r="F45"/>
  <c r="F44"/>
  <c r="F40" s="1"/>
  <c r="F18"/>
  <c r="E42" i="15"/>
  <c r="F82"/>
  <c r="E82"/>
  <c r="F81"/>
  <c r="E81"/>
  <c r="F59"/>
  <c r="F58" s="1"/>
  <c r="E59"/>
  <c r="E58" s="1"/>
  <c r="F79"/>
  <c r="F78" s="1"/>
  <c r="E79"/>
  <c r="E78" s="1"/>
  <c r="F76"/>
  <c r="F75" s="1"/>
  <c r="F73"/>
  <c r="F72" s="1"/>
  <c r="E76"/>
  <c r="E75" s="1"/>
  <c r="E73"/>
  <c r="E72" s="1"/>
  <c r="F70"/>
  <c r="F69" s="1"/>
  <c r="F67"/>
  <c r="E70"/>
  <c r="E69"/>
  <c r="E67"/>
  <c r="F31"/>
  <c r="F29"/>
  <c r="E38" i="11"/>
  <c r="E67"/>
  <c r="E64"/>
  <c r="E36"/>
  <c r="E32"/>
  <c r="E75"/>
  <c r="E70"/>
  <c r="E69" s="1"/>
  <c r="E49"/>
  <c r="E30"/>
  <c r="D32" i="16"/>
  <c r="C32"/>
  <c r="C25" i="3"/>
  <c r="D45" i="5"/>
  <c r="C45"/>
  <c r="D31"/>
  <c r="D30" s="1"/>
  <c r="C31"/>
  <c r="D13"/>
  <c r="D12" s="1"/>
  <c r="D11" s="1"/>
  <c r="C13"/>
  <c r="C12" s="1"/>
  <c r="C11" s="1"/>
  <c r="F22" i="15"/>
  <c r="F21" s="1"/>
  <c r="F87" s="1"/>
  <c r="E22"/>
  <c r="E21" s="1"/>
  <c r="E29"/>
  <c r="F14"/>
  <c r="E78" i="11"/>
  <c r="E77" s="1"/>
  <c r="E81"/>
  <c r="E80" s="1"/>
  <c r="E24"/>
  <c r="E23" s="1"/>
  <c r="C27" i="3"/>
  <c r="D16" i="5"/>
  <c r="D15"/>
  <c r="C16"/>
  <c r="C15" i="2"/>
  <c r="C14" s="1"/>
  <c r="C30" i="5"/>
  <c r="D21"/>
  <c r="C21"/>
  <c r="F53" i="21"/>
  <c r="F52" s="1"/>
  <c r="G53"/>
  <c r="G52" s="1"/>
  <c r="G43"/>
  <c r="D29" i="16"/>
  <c r="C29"/>
  <c r="F71" i="17"/>
  <c r="F65"/>
  <c r="F53" i="15"/>
  <c r="E53"/>
  <c r="F51"/>
  <c r="F50"/>
  <c r="E51"/>
  <c r="E50"/>
  <c r="E18" i="11"/>
  <c r="E17"/>
  <c r="E21"/>
  <c r="E20"/>
  <c r="E43"/>
  <c r="E42"/>
  <c r="E54"/>
  <c r="E53"/>
  <c r="E57"/>
  <c r="E56"/>
  <c r="E62"/>
  <c r="E61"/>
  <c r="E73"/>
  <c r="E72" s="1"/>
  <c r="E84"/>
  <c r="E83" s="1"/>
  <c r="E87"/>
  <c r="E86" s="1"/>
  <c r="E19" i="24"/>
  <c r="D19"/>
  <c r="C19"/>
  <c r="E13"/>
  <c r="D13"/>
  <c r="C13"/>
  <c r="E4"/>
  <c r="E31" s="1"/>
  <c r="D4"/>
  <c r="D31"/>
  <c r="C4"/>
  <c r="C31" s="1"/>
  <c r="E11" i="22"/>
  <c r="D11"/>
  <c r="C11"/>
  <c r="F26" i="17"/>
  <c r="F25" s="1"/>
  <c r="F30"/>
  <c r="F29" s="1"/>
  <c r="F37"/>
  <c r="F36" s="1"/>
  <c r="F35" s="1"/>
  <c r="F49"/>
  <c r="F55"/>
  <c r="F61"/>
  <c r="F63"/>
  <c r="F26" i="15"/>
  <c r="E26"/>
  <c r="D26" i="16"/>
  <c r="D24"/>
  <c r="D21"/>
  <c r="D19"/>
  <c r="F65" i="15"/>
  <c r="F64"/>
  <c r="F62"/>
  <c r="F61"/>
  <c r="F56"/>
  <c r="F55"/>
  <c r="F48"/>
  <c r="F46"/>
  <c r="F42"/>
  <c r="F39"/>
  <c r="F38"/>
  <c r="F36"/>
  <c r="F33"/>
  <c r="F19"/>
  <c r="F18"/>
  <c r="F16"/>
  <c r="F13"/>
  <c r="C26" i="16"/>
  <c r="C24"/>
  <c r="C21"/>
  <c r="C19"/>
  <c r="E65" i="15"/>
  <c r="E64"/>
  <c r="E62"/>
  <c r="E61"/>
  <c r="E56"/>
  <c r="E55"/>
  <c r="E48"/>
  <c r="E46"/>
  <c r="E39"/>
  <c r="E38"/>
  <c r="E36"/>
  <c r="E33"/>
  <c r="E31"/>
  <c r="E19"/>
  <c r="E18" s="1"/>
  <c r="E14"/>
  <c r="E13"/>
  <c r="C18" i="3"/>
  <c r="C32" s="1"/>
  <c r="E13" i="11"/>
  <c r="E12"/>
  <c r="E92" s="1"/>
  <c r="C58" i="2"/>
  <c r="C57" s="1"/>
  <c r="C20"/>
  <c r="C23" i="3"/>
  <c r="C20"/>
  <c r="C39" i="5"/>
  <c r="C38" s="1"/>
  <c r="C37" s="1"/>
  <c r="D42"/>
  <c r="D34"/>
  <c r="D27"/>
  <c r="C31" i="2"/>
  <c r="C61"/>
  <c r="C60" s="1"/>
  <c r="C54"/>
  <c r="C53" s="1"/>
  <c r="E41" i="15"/>
  <c r="C28" i="2"/>
  <c r="D34" i="16"/>
  <c r="C34"/>
  <c r="F54" i="17"/>
  <c r="F53" s="1"/>
  <c r="E25" i="15"/>
  <c r="F41"/>
  <c r="F25"/>
  <c r="D38" i="5"/>
  <c r="D37" s="1"/>
  <c r="C15"/>
  <c r="C23" i="2" l="1"/>
  <c r="D49" i="5"/>
  <c r="F13" i="17"/>
  <c r="F77" s="1"/>
  <c r="C10" i="2"/>
  <c r="C66" s="1"/>
  <c r="C50"/>
  <c r="C49" s="1"/>
  <c r="E87" i="15"/>
  <c r="C49" i="5"/>
  <c r="F13" i="21"/>
  <c r="F76" s="1"/>
  <c r="G13"/>
  <c r="G76" s="1"/>
  <c r="I121" i="28"/>
  <c r="G151"/>
  <c r="H122"/>
  <c r="H121" s="1"/>
  <c r="H151" s="1"/>
  <c r="I100"/>
  <c r="I99" s="1"/>
  <c r="I151" s="1"/>
</calcChain>
</file>

<file path=xl/sharedStrings.xml><?xml version="1.0" encoding="utf-8"?>
<sst xmlns="http://schemas.openxmlformats.org/spreadsheetml/2006/main" count="1487" uniqueCount="446">
  <si>
    <t xml:space="preserve">   Приложение 1</t>
  </si>
  <si>
    <t>(в процентах)</t>
  </si>
  <si>
    <t>Код бюджетной классификации Российской Федерации</t>
  </si>
  <si>
    <t xml:space="preserve">   к решению Думы </t>
  </si>
  <si>
    <t xml:space="preserve">Нормативы распределения </t>
  </si>
  <si>
    <t>Бюджет муниципального образования</t>
  </si>
  <si>
    <t>Наименование  доходов</t>
  </si>
  <si>
    <t>Прочие доходы от оказания платных услуг (работ) получателями средств бюджетов поселений</t>
  </si>
  <si>
    <t>Прочие поступления от денежных взысканий (штрафов) и иных сумм в возмещение ущерба, зачисляемые в бюджеты поселений</t>
  </si>
  <si>
    <t>Невыясненные поступления, зачисляемые в бюджеты поселений</t>
  </si>
  <si>
    <t>Прочие неналоговые доходы бюджетов поселений</t>
  </si>
  <si>
    <t>Прочие безвозмездные поступления в бюджеты поселений</t>
  </si>
  <si>
    <t>2016г</t>
  </si>
  <si>
    <t xml:space="preserve"> 1 13 01995 10 0000 130</t>
  </si>
  <si>
    <t xml:space="preserve"> 1 16 90050 10 0000 140</t>
  </si>
  <si>
    <t xml:space="preserve"> 1 17 01050 10 0000 180</t>
  </si>
  <si>
    <t xml:space="preserve"> 1 17 05050 10 0000 180</t>
  </si>
  <si>
    <t>Приложение 3</t>
  </si>
  <si>
    <t xml:space="preserve">Наименование </t>
  </si>
  <si>
    <t>Сумма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</si>
  <si>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</si>
  <si>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</si>
  <si>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</si>
  <si>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</si>
  <si>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</si>
  <si>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в консолидированные бюджеты субъектов Российской Федерации</t>
  </si>
  <si>
    <t>Доходы от уплаты акцизов на моторные масла для дизельных и (или) карбюраторных (инжекторных) двигателей, подлежащие распределению в консолидированные бюджеты субъектов Российской Федерации</t>
  </si>
  <si>
    <t>Доходы от уплаты акцизов на автомобильный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</si>
  <si>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Доходы от уплаты акцизов на прямогонный бензин, производимый на территории Российской Федерации, подлежащие распределению в консолидированные бюджеты субъектов Российской Федерации</t>
  </si>
  <si>
    <t>НАЛОГИ НА СОВОКУПНЫЙ ДОХОД</t>
  </si>
  <si>
    <t>НАЛОГИ НА ИМУЩЕСТВО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</si>
  <si>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</si>
  <si>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</si>
  <si>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</si>
  <si>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</si>
  <si>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</si>
  <si>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</si>
  <si>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</si>
  <si>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</si>
  <si>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</si>
  <si>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Итого доходов</t>
  </si>
  <si>
    <t>к решению Думы</t>
  </si>
  <si>
    <t xml:space="preserve"> 1 00 00000 00 0000 000</t>
  </si>
  <si>
    <t xml:space="preserve"> 1 01 00000 00 0000 000</t>
  </si>
  <si>
    <t xml:space="preserve"> 1 01 02000 01 0000 110</t>
  </si>
  <si>
    <t xml:space="preserve"> 1 01 02010 01 0000 110</t>
  </si>
  <si>
    <t xml:space="preserve"> 1 03 02150 01 0000 110</t>
  </si>
  <si>
    <t xml:space="preserve"> 1 03 02160 01 0000 110</t>
  </si>
  <si>
    <t xml:space="preserve"> 1 03 02170 01 0000 110</t>
  </si>
  <si>
    <t xml:space="preserve"> 1 03 02180 01 0000 110</t>
  </si>
  <si>
    <t xml:space="preserve"> 1 05 00000 00 0000 000</t>
  </si>
  <si>
    <t xml:space="preserve"> 1 05 03000 01 0000 110</t>
  </si>
  <si>
    <t>Единый сельскохозяйственный налог</t>
  </si>
  <si>
    <t xml:space="preserve"> 1 05 03010 01 0000 110</t>
  </si>
  <si>
    <t>Налог на имущество физических лиц</t>
  </si>
  <si>
    <t xml:space="preserve"> 1 06 00000 00 0000 000</t>
  </si>
  <si>
    <t xml:space="preserve"> 1 06 01000 00 0000 110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</si>
  <si>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</si>
  <si>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 xml:space="preserve"> 1 06 01030 10 0000 110</t>
  </si>
  <si>
    <t>Земельный налог</t>
  </si>
  <si>
    <t xml:space="preserve"> 1 06 06000 00 0000 110</t>
  </si>
  <si>
    <t xml:space="preserve"> 1 06 06013 10 0000 110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</si>
  <si>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налогооблажения,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</si>
  <si>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налогооблажения, расположенным в границах поселений</t>
  </si>
  <si>
    <t xml:space="preserve"> 1 06 06023 10 0000 110</t>
  </si>
  <si>
    <t>ЗАДОЛЖЕННОСТЬ И ПЕРЕРАСЧЕТЫ ПО ОТМЕНЕННЫМ НАЛОГАМ, СБОРАМ И ИНЫМ ОБЯЗАТЕЛЬНЫМ ПЛАТЕЖАМ</t>
  </si>
  <si>
    <t xml:space="preserve"> 1 09 00000 00 0000 000</t>
  </si>
  <si>
    <t>Налоги на имущество</t>
  </si>
  <si>
    <t xml:space="preserve"> 1 09 04000 00 0000 110</t>
  </si>
  <si>
    <t>Земельный налог (по обязательствам, возникшим до 1 января 2006 года), мобилизуемый на территориях поселений</t>
  </si>
  <si>
    <t xml:space="preserve"> 1 09 04053 10 0000 110</t>
  </si>
  <si>
    <t xml:space="preserve"> 1 11 00000 00 0000 000</t>
  </si>
  <si>
    <t xml:space="preserve"> 1 11 05000 00 0000 120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</si>
  <si>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</si>
  <si>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 xml:space="preserve"> 1 11 05013 10 0000 120</t>
  </si>
  <si>
    <t xml:space="preserve">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</si>
  <si>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</si>
  <si>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1 11 09040 00 0000 120</t>
  </si>
  <si>
    <t xml:space="preserve"> 1 11 09045 10 0000 120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</si>
  <si>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</si>
  <si>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</si>
  <si>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</si>
  <si>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</si>
  <si>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Дотации бюджетам поселений на выравнивание бюджетной обеспеченности</t>
  </si>
  <si>
    <t xml:space="preserve"> 2 00 00000 00 0000 000</t>
  </si>
  <si>
    <t xml:space="preserve"> 2 02 00000 00 0000 000</t>
  </si>
  <si>
    <t xml:space="preserve"> 2 02 01000 00 0000 151</t>
  </si>
  <si>
    <t xml:space="preserve"> 2 02 01001 00 0000 151</t>
  </si>
  <si>
    <t xml:space="preserve"> 2 02 03000 00 0000 151</t>
  </si>
  <si>
    <t xml:space="preserve"> 2 02 01001 10 0000 151</t>
  </si>
  <si>
    <t xml:space="preserve"> 2 02 02000 00 0000 151</t>
  </si>
  <si>
    <t>Прочие межбюджетные трансферты, передаваемые бюджетам поселений</t>
  </si>
  <si>
    <t xml:space="preserve"> 2 02 04999 10 0000 151</t>
  </si>
  <si>
    <t xml:space="preserve"> 2 07 05000 10 0000 180</t>
  </si>
  <si>
    <t xml:space="preserve"> 1 03 00000 00 0000 000</t>
  </si>
  <si>
    <t xml:space="preserve"> 1 03 02000 01 0000 110</t>
  </si>
  <si>
    <t>главного администратора доходов</t>
  </si>
  <si>
    <t>доходов местного бюджета</t>
  </si>
  <si>
    <t>Наименование  главного администратора доходов местного бюджета</t>
  </si>
  <si>
    <t>Прочие неналоговые доходы</t>
  </si>
  <si>
    <t xml:space="preserve">                                 к решению Думы</t>
  </si>
  <si>
    <t>главного распорядителя бюджетных средств</t>
  </si>
  <si>
    <t>Наименование главного распорядителя бюджетных средств местного бюджета</t>
  </si>
  <si>
    <t xml:space="preserve">                                                       к решению Думы</t>
  </si>
  <si>
    <t>главного администратора источников</t>
  </si>
  <si>
    <t>источников финансирования дефицита местного бюджета</t>
  </si>
  <si>
    <t>Наименование  главного администратора источников финансирования дефицита местного бюджета</t>
  </si>
  <si>
    <t>01 02 00 00 10 0000 710</t>
  </si>
  <si>
    <t>Получение кредитов от кредитных организаций бюджетами поселений в валюте Российской Федерации</t>
  </si>
  <si>
    <t>01 02 00 00 10 0000 810</t>
  </si>
  <si>
    <t>Погашение бюджетами поселений кредитов от кредитных организаций  в валюте Российской Федерации</t>
  </si>
  <si>
    <t>01 03 01 00 10 0000 710</t>
  </si>
  <si>
    <t>Получение кредитов от других бюджетов бюджетной системы Российской Федерации бюджетами поселений в валюте Российской Федерации</t>
  </si>
  <si>
    <t>01 03 01 00 10 0000 810</t>
  </si>
  <si>
    <t>Погашение  бюджетами поселений кредитов от других бюджетов бюджетной системы Российской Федерации в валюте Российской Федерации</t>
  </si>
  <si>
    <t>01 05 02 01 10 0000 510</t>
  </si>
  <si>
    <t>Увеличение прочих остатков денежных средств бюджетов поселений</t>
  </si>
  <si>
    <t>01 05 02 01 10 0000 610</t>
  </si>
  <si>
    <t>Уменьшение прочих остатков денежных средств бюджетов поселений</t>
  </si>
  <si>
    <t>01 06 06 00 10 0000 810</t>
  </si>
  <si>
    <t>Погашение обязательств, за счет прочих источников внутреннего финансирования дефицитов бюджетов поселений</t>
  </si>
  <si>
    <t xml:space="preserve">РАСПРЕДЕЛЕНИЕ БЮДЖЕТНЫХ АССИГНОВАНИЙ ПО РАЗДЕЛАМ </t>
  </si>
  <si>
    <t/>
  </si>
  <si>
    <t>Наименование</t>
  </si>
  <si>
    <t>РзПР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</si>
  <si>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</si>
  <si>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</si>
  <si>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</si>
  <si>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</si>
  <si>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</si>
  <si>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</si>
  <si>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</si>
  <si>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</si>
  <si>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</si>
  <si>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</si>
  <si>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</si>
  <si>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</si>
  <si>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</si>
  <si>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</si>
  <si>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</si>
  <si>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</si>
  <si>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>НАЦИОНАЛЬНАЯ ЭКОНОМИКА</t>
  </si>
  <si>
    <t>0400</t>
  </si>
  <si>
    <t>Дорожное хозяйство (дорожные фонды)</t>
  </si>
  <si>
    <t>0409</t>
  </si>
  <si>
    <t>ЖИЛИЩНО-КОММУНАЛЬНОЕ ХОЗЯЙСТВО</t>
  </si>
  <si>
    <t>0500</t>
  </si>
  <si>
    <t>Коммунальное хозяйство</t>
  </si>
  <si>
    <t>0502</t>
  </si>
  <si>
    <t>КУЛЬТУРА, КИНЕМАТОГРАФИЯ</t>
  </si>
  <si>
    <t>0800</t>
  </si>
  <si>
    <t>Культура</t>
  </si>
  <si>
    <t>0801</t>
  </si>
  <si>
    <t>ИТОГО:</t>
  </si>
  <si>
    <t>Благоустройство</t>
  </si>
  <si>
    <t>0503</t>
  </si>
  <si>
    <t>Приложение 9</t>
  </si>
  <si>
    <t>РАСПРЕДЕЛЕНИЕ БЮДЖЕТНЫХ АССИГНОВАНИЙ ПО ЦЕЛЕВЫМ СТАТЬЯМ</t>
  </si>
  <si>
    <t>КЦСР</t>
  </si>
  <si>
    <t>КВР</t>
  </si>
  <si>
    <t>к решению  Думы</t>
  </si>
  <si>
    <t>Фонд оплаты труда государственных (муниципальных) органов и взносы по обязательному социальному страхованию</t>
  </si>
  <si>
    <t>Прочая закупка товаров, работ и услуг для обеспечения государственных (муниципальных) нужд</t>
  </si>
  <si>
    <t>Глава муниципального образования</t>
  </si>
  <si>
    <t>Функционирование высшего должностного лица субъекта Российской  Федерации и муниципального образования</t>
  </si>
  <si>
    <t>Центральный аппарат</t>
  </si>
  <si>
    <t>Иные выплаты персоналу государственных (муниципальных) органов, за исключением фонда оплаты труда</t>
  </si>
  <si>
    <t>Закупка товаров, работ, услуг в сфере информационно-коммуникационных технологий</t>
  </si>
  <si>
    <t>Осуществление переданных полномочий в части финансового контроля</t>
  </si>
  <si>
    <t>Уплата прочих налогов, сборов и иных платежей</t>
  </si>
  <si>
    <t>Фонд оплаты труда казенных учреждений и взносы по обязательному социальному страхованию</t>
  </si>
  <si>
    <t>Реализация физкультурных и спортивных мероприятий</t>
  </si>
  <si>
    <t>Создание и использование средств резервного фонда</t>
  </si>
  <si>
    <t>Резервные средства</t>
  </si>
  <si>
    <t>Обеспечение деятельности служб защиты населения и территорий от чрезвычайных ситуаций</t>
  </si>
  <si>
    <t>Расходы на организацию уличного освещения муниципального образования</t>
  </si>
  <si>
    <t>Мероприятия по организации и содержанию мест захоронения</t>
  </si>
  <si>
    <t>Прочие мероприятия по благоустройству городских и сельских поселений</t>
  </si>
  <si>
    <t>Мероприятия, направленные на энергосбережение и повышение энергетической эффективности муниципальных учреждений</t>
  </si>
  <si>
    <t>Мероприятия по капитальному ремонту объектов коммунальной инфраструктуры муниципальной собственности</t>
  </si>
  <si>
    <t>Расходы на мероприятия по ремонту и содержанию дорог муниципального значения</t>
  </si>
  <si>
    <t>руб.</t>
  </si>
  <si>
    <t xml:space="preserve"> 2 02 02999 10 0000 151</t>
  </si>
  <si>
    <t>Прочие субсидии бюджетам поселений</t>
  </si>
  <si>
    <t xml:space="preserve"> 2 02 03015 10 0000 151</t>
  </si>
  <si>
    <t xml:space="preserve"> 2 02 03015 00 0000 151</t>
  </si>
  <si>
    <t>Субвенции на осуществление полномочий по первичному воинскому учету на территории, где отсутствуют военные комиссариаты</t>
  </si>
  <si>
    <t>Прочие субсидии</t>
  </si>
  <si>
    <t>2 02 02999 00 0000 151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</si>
  <si>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</si>
  <si>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Перечисления из бюджетов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</si>
  <si>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2 08 05000 10 0000 180</t>
  </si>
  <si>
    <t>Дотации бюджетам поселений на поддержку мер по обеспечению сбалансированности бюджетов</t>
  </si>
  <si>
    <t>2 02 01003 10 0000 151</t>
  </si>
  <si>
    <t>Приложение 2</t>
  </si>
  <si>
    <t>Приложение 7</t>
  </si>
  <si>
    <t>1102</t>
  </si>
  <si>
    <t>Массовый спорт</t>
  </si>
  <si>
    <t>(руб.)</t>
  </si>
  <si>
    <t>Осуществление областных государственных полномочий по первичному воинскому учету на территориях, где отсутствуют военные комиссариаты</t>
  </si>
  <si>
    <t>0203</t>
  </si>
  <si>
    <t>Мобилизационная и вневойсковая подготовка</t>
  </si>
  <si>
    <t>НАЦИОНАЛЬНАЯ ОБОРОНА</t>
  </si>
  <si>
    <t>0200</t>
  </si>
  <si>
    <t>( руб.)</t>
  </si>
  <si>
    <t>Приложение 10</t>
  </si>
  <si>
    <t>Приложение 8</t>
  </si>
  <si>
    <t>КВСР</t>
  </si>
  <si>
    <t xml:space="preserve">ВЕДОМСТВЕННАЯ СТРУКТУРА РАСХОДОВ БЮДЖЕТА </t>
  </si>
  <si>
    <t xml:space="preserve">Культура </t>
  </si>
  <si>
    <t>Приложение 12</t>
  </si>
  <si>
    <t>ГРУППАМ ВИДОВ РАСХОДОВ, РАЗДЕЛАМ, ПОДРАЗДЕЛАМ ПО НЕПРОГРАММНЫМ НАПРАВЛЕНИЯМ ДЕЯТЕЛЬНОСТИ КЛАССИФИКАЦИИ РАСХОДОВ</t>
  </si>
  <si>
    <t xml:space="preserve">ГРУППАМ ВИДОВ РАСХОДОВ, РАЗДЕЛАМ, ПОДРАЗДЕЛАМ ПО НЕПРОГРАММНЫМ НАПРАВЛЕНИЯМ ДЕЯТЕЛЬНОСТИ КЛАССИФИКАЦИИ РАСХОДОВ БЮДЖЕТА </t>
  </si>
  <si>
    <t xml:space="preserve">ВЕДОМСТВЕННАЯ СТРУКТУРА РАСХОДОВ БЮДЖЕТА  </t>
  </si>
  <si>
    <t xml:space="preserve">                                 Приложение 13</t>
  </si>
  <si>
    <t>Наименование  показателя</t>
  </si>
  <si>
    <t>КБК</t>
  </si>
  <si>
    <t>Сумма, руб.</t>
  </si>
  <si>
    <t>Источники внутреннего финансирования дефицитов бюджетов</t>
  </si>
  <si>
    <t>000 01 00 00 00 00 0000 000</t>
  </si>
  <si>
    <t>Кредиты кредитных организаций в валюте Российской Федерации</t>
  </si>
  <si>
    <t>000 01 02 00 00 00 0000 000</t>
  </si>
  <si>
    <t>Бюджетные кредиты от других бюджетов бюджетной системы Российской Федерации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</si>
  <si>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</si>
  <si>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</si>
  <si>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поселений в валюте Российской Федерации</t>
  </si>
  <si>
    <t>000 01 02 00 00 10 0000 710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</si>
  <si>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</si>
  <si>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</si>
  <si>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Погашение бюджетами поселений кредитов от кредитных организаций в валюте Российской Федерации</t>
  </si>
  <si>
    <t>000 01 02 00 00 10 0000 810</t>
  </si>
  <si>
    <t xml:space="preserve">Бюджетные кредиты от других бюджетов бюджетной системы Российской Федерации в валюте Российской Федерации </t>
  </si>
  <si>
    <t>000 01 03 01 00 00 0000 000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</si>
  <si>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</si>
  <si>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</si>
  <si>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000 01 03 01 00 10 0000 710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</si>
  <si>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</si>
  <si>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</si>
  <si>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поселений кредитов  от других бюджетов бюджетной системы Российской Федерации в валюте Российской Федерации</t>
  </si>
  <si>
    <t>000 01 03 01 00 10 0000 810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</si>
  <si>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</si>
  <si>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</si>
  <si>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</si>
  <si>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</si>
  <si>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</si>
  <si>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</si>
  <si>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</si>
  <si>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</si>
  <si>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</si>
  <si>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</si>
  <si>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</si>
  <si>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</si>
  <si>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</si>
  <si>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000 01 05 02 01 10 0000 610</t>
  </si>
  <si>
    <t>000 01 03 00 00 00 0000 000</t>
  </si>
  <si>
    <t>Объем заимствований всего</t>
  </si>
  <si>
    <t>в том числе</t>
  </si>
  <si>
    <t xml:space="preserve">Объем погашения </t>
  </si>
  <si>
    <t>2014 г</t>
  </si>
  <si>
    <t>Итого</t>
  </si>
  <si>
    <t>Бюджет на 2014-2015-2016</t>
  </si>
  <si>
    <t>Обеспечение деятельности учреждений культуры  в сфере библиотечного обслуживания</t>
  </si>
  <si>
    <t>Библиотека</t>
  </si>
  <si>
    <t>Обеспечение деятельности учреждений культуры по организации культурно-досуговой деятельности</t>
  </si>
  <si>
    <t>Субвенции местным бюджетам  на выполнение передаваемых полномочий субъектов Российской Федерации</t>
  </si>
  <si>
    <t>2 02 03024 00 0000 151</t>
  </si>
  <si>
    <t>Субвенции бюджетам поселений на выполнение передаваемых полномочий субъектов Российской Федерации</t>
  </si>
  <si>
    <t>2 02 03024 10 0000 151</t>
  </si>
  <si>
    <t>2017 год</t>
  </si>
  <si>
    <t>2 02 02150 10 0000 151</t>
  </si>
  <si>
    <t>Субсидии бюджетам поселений на реализацию программы энергосбережения и повышения энергетической эффективности на период до 2020 года</t>
  </si>
  <si>
    <t>2017г</t>
  </si>
  <si>
    <t>Глава Червянского муниципального образования</t>
  </si>
  <si>
    <t>А.С. Рукосуев</t>
  </si>
  <si>
    <t xml:space="preserve">  Червянского муниципального образования</t>
  </si>
  <si>
    <t>Червянского муниципального образования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</si>
  <si>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2"/>
        <color indexed="8"/>
        <rFont val="Times New Roman"/>
        <family val="1"/>
        <charset val="204"/>
      </rPr>
      <t>1</t>
    </r>
    <r>
      <rPr>
        <sz val="12"/>
        <color indexed="8"/>
        <rFont val="Times New Roman"/>
        <family val="1"/>
        <charset val="204"/>
      </rPr>
      <t xml:space="preserve"> и 228 Налогового кодекса Российской Федерации</t>
    </r>
  </si>
  <si>
    <t xml:space="preserve">ПРОГНОЗИРУЕМЫЕ ДОХОДЫ БЮДЖЕТА ЧЕРВЯНСКОГО МУНИЦИПАЛЬНОГО ОБРАЗОВАНИЯ НА ПЛАНОВЫЙ ПЕРИОД 2016 И 2017 ГОДОВ </t>
  </si>
  <si>
    <t>А.С.Рукосуев</t>
  </si>
  <si>
    <t>Муниципальное казенное учреждение "Администрация Червянского муниципального образования"</t>
  </si>
  <si>
    <t xml:space="preserve">Глава Червянского муниципального образования                                         </t>
  </si>
  <si>
    <t xml:space="preserve">Глава Червянского муниципального образования       </t>
  </si>
  <si>
    <t>ПЕНСИОННОЕ ОБЕСПЕЧЕНИЕ</t>
  </si>
  <si>
    <t>Пенсионное обеспечение</t>
  </si>
  <si>
    <t>Мероприятия по озеленению и благоустройству муниципального образования</t>
  </si>
  <si>
    <t>Мероприятия по организации и содержанию мест захоронений</t>
  </si>
  <si>
    <t>1001</t>
  </si>
  <si>
    <t>Пособия, компенсации и иные социальные выплаты гражданам, кроме публичных нормативных обязательств</t>
  </si>
  <si>
    <t>Пенсия за выслугу лет муниципальным служащим</t>
  </si>
  <si>
    <t>ЧЕРВЯНСКОГО МУНИЦИПАЛЬНОГО ОБРАЗОВАНИЯ ПО НЕПРОГРАММНЫМ НАПРАВЛЕНИЯМ ДЕЯТЕЛЬНОСТИ</t>
  </si>
  <si>
    <t>Глава Червянского МО</t>
  </si>
  <si>
    <t>КОГСУ</t>
  </si>
  <si>
    <t>Оплата труда  и  начисления на выплаты по оплате труда</t>
  </si>
  <si>
    <t>Начисления на выплаты по оплате труда</t>
  </si>
  <si>
    <t>Прочие выплаты</t>
  </si>
  <si>
    <t>00 0 0000</t>
  </si>
  <si>
    <t>Услуги связи</t>
  </si>
  <si>
    <t>Транспортные услуги</t>
  </si>
  <si>
    <t>Коммунальные услуги</t>
  </si>
  <si>
    <t>Услуги по содержанию имущества</t>
  </si>
  <si>
    <t>Прочие услуги</t>
  </si>
  <si>
    <t>Прочие текущие расходы</t>
  </si>
  <si>
    <t>Прочие расходы</t>
  </si>
  <si>
    <t>Поступление нефинансовых активов</t>
  </si>
  <si>
    <t>Увеличение стоимости основных средств</t>
  </si>
  <si>
    <t>Увеличение стоимости материальных запасов</t>
  </si>
  <si>
    <t>Обеспечение деятельности финансовых, налоговых  и таможенных органов финансового (финансово-бюджетного) надзора</t>
  </si>
  <si>
    <t>Обеспечение проведения выборов и референдумов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</si>
  <si>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</si>
  <si>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Прочие работы, услуги</t>
  </si>
  <si>
    <t>Жилищно-коммунальное хозяйство</t>
  </si>
  <si>
    <t>Мероприятия по организации и содержанию  мест захоронений</t>
  </si>
  <si>
    <t>Арендная плата</t>
  </si>
  <si>
    <t>Учреждения культуры и мероприятия в сфере культуры и кинематографии</t>
  </si>
  <si>
    <t xml:space="preserve">Оплата труда и начисления на выплаты по оплате труда </t>
  </si>
  <si>
    <t>Приобретение услуг</t>
  </si>
  <si>
    <t>Обеспечение деятельности учреждений культуры в сфере библиотечного обслуживания</t>
  </si>
  <si>
    <t>ИТОГО</t>
  </si>
  <si>
    <t>(тыс. рублей)</t>
  </si>
  <si>
    <t>0107</t>
  </si>
  <si>
    <t xml:space="preserve">                                 Червянского муниципального образования</t>
  </si>
  <si>
    <t>ИСТОЧНИКИ ВНУТРЕННЕГО ФИНАНСИРОВАНИЯ ДЕФИЦИТА БЮДЖЕТА ЧЕРВЯНСКОГО МУНИЦИПАЛЬНОГО ОБРАЗОВАНИЯ  НА 2015 ГОД И ПЛАНОВЫЙ ПЕРИОД 2016 и 2017 ГОДОВ</t>
  </si>
  <si>
    <t>996</t>
  </si>
  <si>
    <t>Проведение выборов главы муниципального образования</t>
  </si>
  <si>
    <t>Специальные расходы</t>
  </si>
  <si>
    <t xml:space="preserve">    ПРОЕКТ</t>
  </si>
  <si>
    <t xml:space="preserve">                                     ПРОЕКТ</t>
  </si>
  <si>
    <t>0113</t>
  </si>
  <si>
    <t>90А0600</t>
  </si>
  <si>
    <t xml:space="preserve">                         Червянского муниципального образования</t>
  </si>
  <si>
    <t>Осуществление областных государственных полномочий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</si>
  <si>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Другие общегосударственные вопросы</t>
  </si>
  <si>
    <t>И ПОДРАЗДЕЛАМ КЛАССИФИКАЦИИ РАСХОДОВ БЮДЖЕТОВ ЧЕРВЯНСКОГО МУНИЦИПАЛЬНОГО ОБРАЗОВАНИЯ НА 2016 ГОД</t>
  </si>
  <si>
    <t xml:space="preserve"> НА 2016 ГОД</t>
  </si>
  <si>
    <t xml:space="preserve">  НА 2016 ГОД</t>
  </si>
  <si>
    <t xml:space="preserve">2016 год </t>
  </si>
  <si>
    <t>Плановый период 2017 год</t>
  </si>
  <si>
    <t xml:space="preserve">Плановый период 2018 год </t>
  </si>
  <si>
    <t xml:space="preserve">НОРМАТИВЫ РАСПРЕДЕЛЕНИЯ ДОХОДОВ ЧЕРВЯНСКОГО МУНИЦИПАЛЬНОГО ОБРАЗОВАНИЯ, КРОМЕ УСТАНОВЛЕННЫХ БЮДЖЕТНЫМ ЗАКОНОДАТЕЛЬСТВОМ РОССИЙСКОЙ ФЕДЕРАЦИИ, НА 2016 ГОД И НА ПЛАНОВЫЙ ПЕРИОД 2017 И 2018 ГОДОВ </t>
  </si>
  <si>
    <t>2018г</t>
  </si>
  <si>
    <t xml:space="preserve">ПРОГНОЗИРУЕМЫЕ ДОХОДЫ БЮДЖЕТА ЧЕРВЯНСКОГО МУНИЦИПАЛЬНОГО ОБРАЗОВАНИЯ НА 2016 ГОД </t>
  </si>
  <si>
    <t>ДОХОДЫ ОТ ПРОДАЖИ МАТЕРИАЛЬНЫХ И НЕ МАТЕРИАЛЬНЫХ АКТИВОВ</t>
  </si>
  <si>
    <t xml:space="preserve"> 1 14 00000 00 0000 000</t>
  </si>
  <si>
    <t>Доходы от продажи земельных участков,государственная собственность на которые не разграниченна и которые расположены в границах сельских поселений</t>
  </si>
  <si>
    <t xml:space="preserve"> 1 14 06013 10 0000 180</t>
  </si>
  <si>
    <t xml:space="preserve"> 1 06 06043 10 1000 110</t>
  </si>
  <si>
    <t>Земельный налог с физических лиц обладающих земельным участком, расположенным в границах поселений(перерасчеты,недоимка и задолженность по соответствующему платежу,в том числе по отменному)</t>
  </si>
  <si>
    <t xml:space="preserve"> 1 06 06043 10 2100 110</t>
  </si>
  <si>
    <t>Земельный налогс физических лиц,обладающих земельным участком,расположенным в границах сельских поселений(пени по соответствующему платежу)</t>
  </si>
  <si>
    <t>Земельный налог с физических лиц обладающих земельным участком, расположенным в границах поселений.</t>
  </si>
  <si>
    <t>1 06 06043 10 0000 110</t>
  </si>
  <si>
    <t>Земельный налог с физических лиц</t>
  </si>
  <si>
    <t>1 06 06040 00 0000 110</t>
  </si>
  <si>
    <t>Земельный налог с организаций,обладающих земельным участком,расположенным в границах сельских поселений</t>
  </si>
  <si>
    <t>1 06 06033 10 0000 110</t>
  </si>
  <si>
    <t>Земельный налог с организаций</t>
  </si>
  <si>
    <t>1 06 06000 000000 110</t>
  </si>
  <si>
    <t xml:space="preserve"> 1 06 01030 10 4000 100</t>
  </si>
  <si>
    <t xml:space="preserve"> 1 06 01030 10 1000 110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</si>
  <si>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поселений(прочие поступления)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</si>
  <si>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поселений(Перерасчеты,недоимка и задолженность по соответствующему платежу, в том числе по отменному)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</si>
  <si>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</t>
  </si>
  <si>
    <t>106 01030 10 0000 110</t>
  </si>
  <si>
    <t>2018 год</t>
  </si>
  <si>
    <t xml:space="preserve">   НА ПЛАНОВЫЙ ПЕРИОД 2017 И 2018 ГОДОВ</t>
  </si>
  <si>
    <t xml:space="preserve"> БЮДЖЕТОВ  НА ПЛАНОВЫЙ ПЕРИОД 2017 И 2018 ГОДОВ</t>
  </si>
  <si>
    <t>И ПОДРАЗДЕЛАМ КЛАССИФИКАЦИИ РАСХОДОВ БЮДЖЕТОВ ТАРГИЗСКОГО МУНИЦИПАЛЬНОГО ОБРАЗОВАНИЯ НА ПЛАНОВЫЙ ПЕРИОД 2017 И 2018 ГОДОВ</t>
  </si>
  <si>
    <t xml:space="preserve">ЧЕРВЯНСКОЕ  МУНИЦИПАЛЬНОЕ ОБРАЗОВАНИЕ Сводная бюджетная роспись 
на 2016 год 
</t>
  </si>
  <si>
    <t>90А0673150</t>
  </si>
  <si>
    <t xml:space="preserve">Функционирование высшего должностного лица субъекта Российской Федерации и муниципального образования </t>
  </si>
  <si>
    <t xml:space="preserve">Расходы на выплаты персоналу в целях обеспечения выполнения функций 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</si>
  <si>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 государственных (муниципальных) органов</t>
  </si>
  <si>
    <t>Заработная плата</t>
  </si>
  <si>
    <t xml:space="preserve">Взносы по обязательному социальному страхованию на выплаты денежного содержания и иные выплаты работникам государственных </t>
  </si>
  <si>
    <t>Фонд оплаты труда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</si>
  <si>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</si>
  <si>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 xml:space="preserve">Иные закупки товаров, работ и услуг для государственных (муниципальных) нудж </t>
  </si>
  <si>
    <t xml:space="preserve">Обеспечение деятельности финансовых,налоговых и таможенных органов и органов финансового  (финансово-бюджетного) надзора </t>
  </si>
  <si>
    <t>Перечисление  другим бюджетам бюджетной системы РФ</t>
  </si>
  <si>
    <t>Резервный фонд администрации Червянского муниципального образования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</si>
  <si>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</si>
  <si>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Национальная оборона</t>
  </si>
  <si>
    <t>Национальная безопасность и правоохранительная деятельность</t>
  </si>
  <si>
    <t>Обеспечение деятельности служб защиты населения и территорий от чрезвычйных ситуаций</t>
  </si>
  <si>
    <t>Осуществление  переданных полномочийв части защиты населения и территории от чрезвычайных ситуаций</t>
  </si>
  <si>
    <t>Муниципальная программа:Профилактика терроризма и экстремизма в Червянском муниципальном образовании на 2015-2017г.</t>
  </si>
  <si>
    <t>Основное мероприятие МП "Профилактика терроризма и экстремизма в Червянском муниципальном образовании на 2015 - 2017 годы"</t>
  </si>
  <si>
    <t xml:space="preserve">Реализация направлений расходов основного мероприятия и (или) ведомственной целевой программы, подпрограммы муниципальной программы </t>
  </si>
  <si>
    <t>Работы, услуги по содержанию имущества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</si>
  <si>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</si>
  <si>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9020100000</t>
  </si>
  <si>
    <t>9020180190</t>
  </si>
  <si>
    <t>90А673150</t>
  </si>
  <si>
    <t>7702288060</t>
  </si>
  <si>
    <t xml:space="preserve">ПЕРЕЧЕНЬ ГЛАВНЫХ АДМИНИСТРАТОРОВ ДОХОДОВ БЮДЖЕТА ЧЕРВЯНСКОГО МУНИЦИПАЛЬНОГО ОБРАЗОВАНИЯ НА 2016 ГОД </t>
  </si>
  <si>
    <t xml:space="preserve">ПЕРЕЧЕНЬ ГЛАВНЫХ РАСПОРЯДИТЕЛЕЙ БЮДЖЕТНЫХ СРЕДСТВ БЮДЖЕТА ЧЕРВЯНСКОГО МУНИЦИПАЛЬНОГО ОБРАЗОВАНИЯ НА 2016 ГОД </t>
  </si>
  <si>
    <t xml:space="preserve">ПЕРЕЧЕНЬ ГЛАВНЫХ АДМИНИСТРАТОРОВ ИСТОЧНИКОВ  ФИНАНСИРОВАНИЯ ДЕФИЦИТА БЮДЖЕТА ЧЕРВЯНСКОГО МУНИЦИПАЛЬНОГО ОБРАЗОВАНИЯ НА 2016 ГОД </t>
  </si>
  <si>
    <t>7702200000</t>
  </si>
  <si>
    <t xml:space="preserve"> Муниципальная программа:«Безопасность дорожного движения 
в Червянском муниципальном образовании  на 2014-2018 гг.»
</t>
  </si>
  <si>
    <t xml:space="preserve">                                 Приложение 3</t>
  </si>
  <si>
    <t xml:space="preserve">                                                       Приложение 4</t>
  </si>
  <si>
    <t xml:space="preserve">                                                       Червянского муниципального образования</t>
  </si>
  <si>
    <t>Приложение 6</t>
  </si>
  <si>
    <t>А. С. Рукосуев</t>
  </si>
  <si>
    <t>Объем муниципального долга на 01 января 2016 года</t>
  </si>
  <si>
    <t xml:space="preserve">Объем привлечений </t>
  </si>
  <si>
    <t>Верхний предел муниципального долга на 01 января 2016 года</t>
  </si>
  <si>
    <t>Программа внутренних заимствований Червянского муниципального образования на 2016 год</t>
  </si>
  <si>
    <t xml:space="preserve">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</si>
  <si>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Муниципальная программа:«Безопасность дорожного движения 
в Червянском муниципальном образовании  на 2014-2018 гг.»
</t>
  </si>
  <si>
    <t>Утверждаю</t>
  </si>
  <si>
    <t>_______________А. С. Рукосуев</t>
  </si>
  <si>
    <t xml:space="preserve">                          Приложение 5</t>
  </si>
  <si>
    <t xml:space="preserve">                          к решению Думы</t>
  </si>
  <si>
    <t>Взносы по обязательному социальному страхованию на выплаты денежного содержания и иные выплаты работникам государственных(муниципальных)органов</t>
  </si>
  <si>
    <t>Иные выплаты персоналу государственных(муниципальных)органов,за исключением фонда оплаты труда</t>
  </si>
  <si>
    <t xml:space="preserve">Прочая закупка товаров, работ и услуг для обеспечения государственных (муниципальных) нудж </t>
  </si>
  <si>
    <t>Уплата налогов,сборов и иных платежей</t>
  </si>
  <si>
    <t>Фонд оплаты труда казенных учреждений</t>
  </si>
  <si>
    <t>Пособия,компенсации и иные социальные выплаты гражданам,кроме публичных нормативных обязательств</t>
  </si>
  <si>
    <t xml:space="preserve">№146 от 21.03.2016 г. </t>
  </si>
  <si>
    <t>№146 от 21.03.2016 г.</t>
  </si>
  <si>
    <t xml:space="preserve">№ 146 от 21.03.2016 г. </t>
  </si>
  <si>
    <t xml:space="preserve"> № 146 от 21.03.2016 г. </t>
  </si>
  <si>
    <t xml:space="preserve"> №146 от 21.03.2016 г. </t>
  </si>
  <si>
    <t xml:space="preserve">                          № 146 от 21.03.2016 г. </t>
  </si>
  <si>
    <t xml:space="preserve">                                                        №146 от 21.03.2016 г. </t>
  </si>
  <si>
    <t xml:space="preserve">                                 №146 от 21.03.2016 г. </t>
  </si>
  <si>
    <t xml:space="preserve"> №146 от 21.03.2016 г.  </t>
  </si>
  <si>
    <t xml:space="preserve">    №146 от 21.03.2016 г. </t>
  </si>
  <si>
    <t xml:space="preserve"> 1 14 06013 10 0000 430</t>
  </si>
  <si>
    <t>Доходы,получаемые в виде арендной платы за земельные участки,государственная собственность на которые не разграничена и которая расположена в границах поселений,а также средства от продажи права на заключение договоров аренды указанных земельных участков.</t>
  </si>
  <si>
    <t>Невыясненные поступления,зачисляемые в бюджет поселения</t>
  </si>
  <si>
    <t xml:space="preserve">Дотация бюджетных поселений на поддержку мер по обеспечению сбалансированности бюджета </t>
  </si>
  <si>
    <t>Прочие мебюджетные трансферы,передаваемые бюджетам поселений</t>
  </si>
  <si>
    <t xml:space="preserve"> 2 02 0499910 0000 151</t>
  </si>
  <si>
    <t xml:space="preserve"> 2 02 0100310 0000 151</t>
  </si>
  <si>
    <t xml:space="preserve"> 1 17 0105 01 00000 180</t>
  </si>
  <si>
    <t xml:space="preserve"> 1 17 0505 01 00000 180</t>
  </si>
  <si>
    <t>Платежи,взимаемые организациями поселений за выполнение определенных функций.</t>
  </si>
  <si>
    <t>Доходы от продажи земельных участков,государственная собственность на которые не разграниченна и которые расположены в границах сельских поселений.</t>
  </si>
  <si>
    <t>Прочие поступления от денежных взысканий (штрафов) и иных сумм в возмещение ущерба, зачисляемые в бюджеты поселений.</t>
  </si>
  <si>
    <t xml:space="preserve"> 2 02 02150 10 0000 151</t>
  </si>
  <si>
    <t>2 07 05030 10 0000 180</t>
  </si>
  <si>
    <t>Прочие безвозмездные поступления бюджетам поселений.</t>
  </si>
  <si>
    <t xml:space="preserve"> 1 15 02050 10 0000 140</t>
  </si>
</sst>
</file>

<file path=xl/styles.xml><?xml version="1.0" encoding="utf-8"?>
<styleSheet xmlns="http://schemas.openxmlformats.org/spreadsheetml/2006/main">
  <numFmts count="7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"/>
    <numFmt numFmtId="167" formatCode="_-* #,##0.0_р_._-;\-* #,##0.0_р_._-;_-* &quot;-&quot;??_р_._-;_-@_-"/>
    <numFmt numFmtId="168" formatCode="#,##0.00_ ;\-#,##0.00\ "/>
    <numFmt numFmtId="169" formatCode="#,##0.00_р_."/>
    <numFmt numFmtId="170" formatCode="#,##0.00&quot;р.&quot;"/>
  </numFmts>
  <fonts count="42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8"/>
      <name val="Calibri"/>
      <family val="2"/>
    </font>
    <font>
      <sz val="16"/>
      <color indexed="8"/>
      <name val="Calibri"/>
      <family val="2"/>
    </font>
    <font>
      <b/>
      <sz val="16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vertAlign val="superscript"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2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i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38" fillId="4" borderId="0" applyNumberFormat="0" applyBorder="0" applyAlignment="0" applyProtection="0"/>
    <xf numFmtId="0" fontId="6" fillId="0" borderId="0"/>
    <xf numFmtId="165" fontId="11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30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" fontId="2" fillId="0" borderId="0" xfId="0" applyNumberFormat="1" applyFont="1" applyFill="1" applyAlignment="1">
      <alignment horizontal="right"/>
    </xf>
    <xf numFmtId="0" fontId="3" fillId="0" borderId="0" xfId="0" applyFont="1"/>
    <xf numFmtId="0" fontId="1" fillId="0" borderId="0" xfId="0" applyFont="1" applyFill="1" applyAlignment="1">
      <alignment horizontal="left" indent="7"/>
    </xf>
    <xf numFmtId="0" fontId="4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3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3" fontId="7" fillId="2" borderId="1" xfId="2" applyNumberFormat="1" applyFont="1" applyFill="1" applyBorder="1" applyAlignment="1" applyProtection="1">
      <alignment horizontal="center" vertical="center" wrapText="1"/>
    </xf>
    <xf numFmtId="3" fontId="8" fillId="2" borderId="1" xfId="2" applyNumberFormat="1" applyFont="1" applyFill="1" applyBorder="1" applyAlignment="1" applyProtection="1">
      <alignment horizontal="center" vertical="center" wrapText="1"/>
    </xf>
    <xf numFmtId="3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0" xfId="2" applyFont="1" applyFill="1"/>
    <xf numFmtId="0" fontId="8" fillId="2" borderId="0" xfId="2" applyFont="1" applyFill="1" applyAlignment="1"/>
    <xf numFmtId="0" fontId="7" fillId="2" borderId="2" xfId="2" applyFont="1" applyFill="1" applyBorder="1" applyAlignment="1">
      <alignment horizontal="center" vertical="center" wrapText="1"/>
    </xf>
    <xf numFmtId="3" fontId="7" fillId="2" borderId="1" xfId="2" applyNumberFormat="1" applyFont="1" applyFill="1" applyBorder="1" applyAlignment="1" applyProtection="1">
      <alignment horizontal="center" vertical="top" wrapText="1"/>
      <protection locked="0"/>
    </xf>
    <xf numFmtId="0" fontId="8" fillId="2" borderId="0" xfId="2" applyFont="1" applyFill="1" applyAlignment="1">
      <alignment horizontal="left" vertical="top"/>
    </xf>
    <xf numFmtId="3" fontId="8" fillId="2" borderId="1" xfId="0" applyNumberFormat="1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>
      <alignment vertical="top" wrapText="1"/>
    </xf>
    <xf numFmtId="3" fontId="8" fillId="2" borderId="1" xfId="2" applyNumberFormat="1" applyFont="1" applyFill="1" applyBorder="1" applyAlignment="1" applyProtection="1">
      <alignment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167" fontId="8" fillId="0" borderId="0" xfId="3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0" fontId="12" fillId="0" borderId="0" xfId="0" applyNumberFormat="1" applyFont="1" applyFill="1" applyBorder="1" applyAlignment="1">
      <alignment horizontal="center" vertical="top" wrapText="1" readingOrder="1"/>
    </xf>
    <xf numFmtId="0" fontId="13" fillId="0" borderId="0" xfId="0" applyNumberFormat="1" applyFont="1" applyFill="1" applyBorder="1" applyAlignment="1">
      <alignment horizontal="right" vertical="top" wrapText="1" readingOrder="1"/>
    </xf>
    <xf numFmtId="0" fontId="12" fillId="0" borderId="3" xfId="0" applyNumberFormat="1" applyFont="1" applyFill="1" applyBorder="1" applyAlignment="1">
      <alignment horizontal="center" vertical="center" readingOrder="1"/>
    </xf>
    <xf numFmtId="0" fontId="12" fillId="3" borderId="3" xfId="0" applyNumberFormat="1" applyFont="1" applyFill="1" applyBorder="1" applyAlignment="1">
      <alignment horizontal="left" vertical="top" wrapText="1" readingOrder="1"/>
    </xf>
    <xf numFmtId="0" fontId="12" fillId="3" borderId="3" xfId="0" applyNumberFormat="1" applyFont="1" applyFill="1" applyBorder="1" applyAlignment="1">
      <alignment horizontal="center" vertical="center" wrapText="1" readingOrder="1"/>
    </xf>
    <xf numFmtId="167" fontId="12" fillId="3" borderId="3" xfId="3" applyNumberFormat="1" applyFont="1" applyFill="1" applyBorder="1" applyAlignment="1">
      <alignment horizontal="center" vertical="center" wrapText="1" readingOrder="1"/>
    </xf>
    <xf numFmtId="0" fontId="13" fillId="3" borderId="3" xfId="0" applyNumberFormat="1" applyFont="1" applyFill="1" applyBorder="1" applyAlignment="1">
      <alignment horizontal="left" vertical="top" wrapText="1" readingOrder="1"/>
    </xf>
    <xf numFmtId="0" fontId="13" fillId="3" borderId="3" xfId="0" applyNumberFormat="1" applyFont="1" applyFill="1" applyBorder="1" applyAlignment="1">
      <alignment horizontal="center" vertical="center" wrapText="1" readingOrder="1"/>
    </xf>
    <xf numFmtId="167" fontId="13" fillId="3" borderId="3" xfId="3" applyNumberFormat="1" applyFont="1" applyFill="1" applyBorder="1" applyAlignment="1">
      <alignment horizontal="center" vertical="center" wrapText="1" readingOrder="1"/>
    </xf>
    <xf numFmtId="0" fontId="8" fillId="0" borderId="0" xfId="0" applyFont="1" applyFill="1" applyBorder="1" applyAlignment="1">
      <alignment horizontal="right"/>
    </xf>
    <xf numFmtId="0" fontId="12" fillId="0" borderId="3" xfId="0" applyNumberFormat="1" applyFont="1" applyFill="1" applyBorder="1" applyAlignment="1">
      <alignment horizontal="center" vertical="center" wrapText="1" readingOrder="1"/>
    </xf>
    <xf numFmtId="49" fontId="13" fillId="3" borderId="3" xfId="0" applyNumberFormat="1" applyFont="1" applyFill="1" applyBorder="1" applyAlignment="1">
      <alignment horizontal="center" vertical="center" wrapText="1" readingOrder="1"/>
    </xf>
    <xf numFmtId="49" fontId="8" fillId="0" borderId="0" xfId="3" applyNumberFormat="1" applyFont="1" applyFill="1" applyBorder="1" applyAlignment="1"/>
    <xf numFmtId="49" fontId="8" fillId="0" borderId="0" xfId="0" applyNumberFormat="1" applyFont="1" applyFill="1" applyBorder="1"/>
    <xf numFmtId="49" fontId="13" fillId="0" borderId="0" xfId="0" applyNumberFormat="1" applyFont="1" applyFill="1" applyBorder="1" applyAlignment="1">
      <alignment horizontal="right" vertical="top" wrapText="1" readingOrder="1"/>
    </xf>
    <xf numFmtId="49" fontId="12" fillId="3" borderId="3" xfId="0" applyNumberFormat="1" applyFont="1" applyFill="1" applyBorder="1" applyAlignment="1">
      <alignment horizontal="center" vertical="center" wrapText="1" readingOrder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2" borderId="0" xfId="2" applyFont="1" applyFill="1" applyAlignment="1">
      <alignment horizontal="right" vertical="center"/>
    </xf>
    <xf numFmtId="0" fontId="8" fillId="2" borderId="0" xfId="2" applyFont="1" applyFill="1" applyAlignment="1">
      <alignment horizontal="left" vertical="center" wrapText="1"/>
    </xf>
    <xf numFmtId="3" fontId="1" fillId="0" borderId="1" xfId="0" applyNumberFormat="1" applyFont="1" applyFill="1" applyBorder="1" applyAlignment="1" applyProtection="1">
      <alignment horizontal="left" vertical="center" wrapText="1"/>
    </xf>
    <xf numFmtId="39" fontId="14" fillId="3" borderId="3" xfId="3" applyNumberFormat="1" applyFont="1" applyFill="1" applyBorder="1" applyAlignment="1">
      <alignment horizontal="right" vertical="center" wrapText="1" readingOrder="1"/>
    </xf>
    <xf numFmtId="39" fontId="8" fillId="0" borderId="3" xfId="3" applyNumberFormat="1" applyFont="1" applyFill="1" applyBorder="1" applyAlignment="1">
      <alignment horizontal="right" vertical="center" wrapText="1" readingOrder="1"/>
    </xf>
    <xf numFmtId="168" fontId="8" fillId="0" borderId="0" xfId="0" applyNumberFormat="1" applyFont="1" applyFill="1" applyBorder="1" applyAlignment="1">
      <alignment horizontal="right"/>
    </xf>
    <xf numFmtId="169" fontId="8" fillId="0" borderId="0" xfId="0" applyNumberFormat="1" applyFont="1" applyFill="1" applyBorder="1" applyAlignment="1">
      <alignment horizontal="right"/>
    </xf>
    <xf numFmtId="39" fontId="8" fillId="0" borderId="1" xfId="3" applyNumberFormat="1" applyFont="1" applyFill="1" applyBorder="1" applyAlignment="1">
      <alignment horizontal="right" vertical="center" wrapText="1" readingOrder="1"/>
    </xf>
    <xf numFmtId="0" fontId="7" fillId="2" borderId="1" xfId="0" applyFont="1" applyFill="1" applyBorder="1" applyAlignment="1">
      <alignment horizontal="left" vertical="top" wrapText="1"/>
    </xf>
    <xf numFmtId="49" fontId="7" fillId="0" borderId="3" xfId="0" applyNumberFormat="1" applyFont="1" applyFill="1" applyBorder="1" applyAlignment="1">
      <alignment horizontal="center" vertical="center" wrapText="1" readingOrder="1"/>
    </xf>
    <xf numFmtId="0" fontId="7" fillId="0" borderId="3" xfId="0" applyNumberFormat="1" applyFont="1" applyFill="1" applyBorder="1" applyAlignment="1">
      <alignment horizontal="center" vertical="center" wrapText="1" readingOrder="1"/>
    </xf>
    <xf numFmtId="0" fontId="8" fillId="3" borderId="3" xfId="0" applyNumberFormat="1" applyFont="1" applyFill="1" applyBorder="1" applyAlignment="1">
      <alignment horizontal="left" vertical="top" wrapText="1" readingOrder="1"/>
    </xf>
    <xf numFmtId="49" fontId="8" fillId="0" borderId="3" xfId="0" applyNumberFormat="1" applyFont="1" applyFill="1" applyBorder="1" applyAlignment="1">
      <alignment horizontal="center" vertical="center" wrapText="1" readingOrder="1"/>
    </xf>
    <xf numFmtId="0" fontId="8" fillId="0" borderId="3" xfId="0" applyNumberFormat="1" applyFont="1" applyFill="1" applyBorder="1" applyAlignment="1">
      <alignment horizontal="center" vertical="center" wrapText="1" readingOrder="1"/>
    </xf>
    <xf numFmtId="0" fontId="7" fillId="3" borderId="3" xfId="0" applyNumberFormat="1" applyFont="1" applyFill="1" applyBorder="1" applyAlignment="1">
      <alignment horizontal="left" vertical="top" wrapText="1" readingOrder="1"/>
    </xf>
    <xf numFmtId="49" fontId="7" fillId="3" borderId="3" xfId="0" applyNumberFormat="1" applyFont="1" applyFill="1" applyBorder="1" applyAlignment="1">
      <alignment horizontal="center" vertical="center" wrapText="1" readingOrder="1"/>
    </xf>
    <xf numFmtId="0" fontId="7" fillId="3" borderId="3" xfId="0" applyNumberFormat="1" applyFont="1" applyFill="1" applyBorder="1" applyAlignment="1">
      <alignment horizontal="center" vertical="center" wrapText="1" readingOrder="1"/>
    </xf>
    <xf numFmtId="49" fontId="8" fillId="3" borderId="3" xfId="0" applyNumberFormat="1" applyFont="1" applyFill="1" applyBorder="1" applyAlignment="1">
      <alignment horizontal="center" vertical="center" wrapText="1" readingOrder="1"/>
    </xf>
    <xf numFmtId="0" fontId="8" fillId="3" borderId="3" xfId="0" applyNumberFormat="1" applyFont="1" applyFill="1" applyBorder="1" applyAlignment="1">
      <alignment horizontal="center" vertical="center" wrapText="1" readingOrder="1"/>
    </xf>
    <xf numFmtId="0" fontId="8" fillId="0" borderId="3" xfId="0" applyNumberFormat="1" applyFont="1" applyFill="1" applyBorder="1" applyAlignment="1">
      <alignment horizontal="left" vertical="top" wrapText="1" readingOrder="1"/>
    </xf>
    <xf numFmtId="39" fontId="8" fillId="3" borderId="3" xfId="3" applyNumberFormat="1" applyFont="1" applyFill="1" applyBorder="1" applyAlignment="1">
      <alignment horizontal="right" vertical="center" wrapText="1" readingOrder="1"/>
    </xf>
    <xf numFmtId="39" fontId="7" fillId="0" borderId="3" xfId="3" applyNumberFormat="1" applyFont="1" applyFill="1" applyBorder="1" applyAlignment="1">
      <alignment horizontal="right" vertical="center" wrapText="1" readingOrder="1"/>
    </xf>
    <xf numFmtId="39" fontId="7" fillId="3" borderId="3" xfId="3" applyNumberFormat="1" applyFont="1" applyFill="1" applyBorder="1" applyAlignment="1">
      <alignment horizontal="right" vertical="center" wrapText="1" readingOrder="1"/>
    </xf>
    <xf numFmtId="0" fontId="8" fillId="0" borderId="1" xfId="0" applyNumberFormat="1" applyFont="1" applyFill="1" applyBorder="1" applyAlignment="1">
      <alignment horizontal="left" vertical="top" wrapText="1" readingOrder="1"/>
    </xf>
    <xf numFmtId="0" fontId="8" fillId="0" borderId="1" xfId="0" applyNumberFormat="1" applyFont="1" applyFill="1" applyBorder="1" applyAlignment="1">
      <alignment horizontal="center" vertical="center" wrapText="1" readingOrder="1"/>
    </xf>
    <xf numFmtId="0" fontId="8" fillId="3" borderId="1" xfId="0" applyNumberFormat="1" applyFont="1" applyFill="1" applyBorder="1" applyAlignment="1">
      <alignment horizontal="left" vertical="top" wrapText="1" readingOrder="1"/>
    </xf>
    <xf numFmtId="0" fontId="8" fillId="3" borderId="1" xfId="0" applyNumberFormat="1" applyFont="1" applyFill="1" applyBorder="1" applyAlignment="1">
      <alignment horizontal="center" vertical="center" wrapText="1" readingOrder="1"/>
    </xf>
    <xf numFmtId="0" fontId="9" fillId="0" borderId="0" xfId="0" applyNumberFormat="1" applyFont="1" applyFill="1" applyBorder="1" applyAlignment="1">
      <alignment horizontal="right" vertical="top" wrapText="1" readingOrder="1"/>
    </xf>
    <xf numFmtId="49" fontId="9" fillId="0" borderId="0" xfId="0" applyNumberFormat="1" applyFont="1" applyFill="1" applyBorder="1" applyAlignment="1">
      <alignment horizontal="right" vertical="top" wrapText="1" readingOrder="1"/>
    </xf>
    <xf numFmtId="0" fontId="9" fillId="3" borderId="3" xfId="0" applyNumberFormat="1" applyFont="1" applyFill="1" applyBorder="1" applyAlignment="1">
      <alignment horizontal="left" vertical="top" wrapText="1" readingOrder="1"/>
    </xf>
    <xf numFmtId="0" fontId="12" fillId="0" borderId="4" xfId="0" applyNumberFormat="1" applyFont="1" applyFill="1" applyBorder="1" applyAlignment="1">
      <alignment horizontal="center" vertical="center" wrapText="1" readingOrder="1"/>
    </xf>
    <xf numFmtId="0" fontId="16" fillId="0" borderId="0" xfId="0" applyFont="1"/>
    <xf numFmtId="0" fontId="17" fillId="0" borderId="0" xfId="0" applyFont="1"/>
    <xf numFmtId="0" fontId="16" fillId="0" borderId="1" xfId="0" applyFont="1" applyBorder="1"/>
    <xf numFmtId="0" fontId="17" fillId="0" borderId="1" xfId="0" applyFont="1" applyBorder="1"/>
    <xf numFmtId="0" fontId="8" fillId="3" borderId="3" xfId="0" applyFont="1" applyFill="1" applyBorder="1" applyAlignment="1">
      <alignment horizontal="center" vertical="center" wrapText="1" readingOrder="1"/>
    </xf>
    <xf numFmtId="0" fontId="7" fillId="3" borderId="3" xfId="0" applyFont="1" applyFill="1" applyBorder="1" applyAlignment="1">
      <alignment horizontal="left" vertical="top" wrapText="1" readingOrder="1"/>
    </xf>
    <xf numFmtId="0" fontId="7" fillId="3" borderId="1" xfId="0" applyNumberFormat="1" applyFont="1" applyFill="1" applyBorder="1" applyAlignment="1">
      <alignment horizontal="left" vertical="top" wrapText="1" readingOrder="1"/>
    </xf>
    <xf numFmtId="0" fontId="19" fillId="2" borderId="0" xfId="2" applyFont="1" applyFill="1"/>
    <xf numFmtId="0" fontId="19" fillId="2" borderId="0" xfId="2" applyFont="1" applyFill="1" applyAlignment="1"/>
    <xf numFmtId="0" fontId="18" fillId="0" borderId="0" xfId="0" applyFont="1"/>
    <xf numFmtId="0" fontId="19" fillId="2" borderId="0" xfId="2" applyFont="1" applyFill="1" applyAlignment="1">
      <alignment horizontal="right"/>
    </xf>
    <xf numFmtId="0" fontId="20" fillId="2" borderId="1" xfId="2" applyFont="1" applyFill="1" applyBorder="1" applyAlignment="1">
      <alignment horizontal="center" vertical="center" wrapText="1"/>
    </xf>
    <xf numFmtId="1" fontId="20" fillId="2" borderId="1" xfId="2" applyNumberFormat="1" applyFont="1" applyFill="1" applyBorder="1" applyAlignment="1">
      <alignment horizontal="center" vertical="center" wrapText="1"/>
    </xf>
    <xf numFmtId="3" fontId="20" fillId="2" borderId="1" xfId="2" applyNumberFormat="1" applyFont="1" applyFill="1" applyBorder="1" applyAlignment="1" applyProtection="1">
      <alignment horizontal="left" vertical="top" wrapText="1"/>
      <protection locked="0"/>
    </xf>
    <xf numFmtId="3" fontId="20" fillId="2" borderId="1" xfId="2" applyNumberFormat="1" applyFont="1" applyFill="1" applyBorder="1" applyAlignment="1" applyProtection="1">
      <alignment horizontal="center" vertical="center" wrapText="1"/>
    </xf>
    <xf numFmtId="166" fontId="20" fillId="2" borderId="1" xfId="2" applyNumberFormat="1" applyFont="1" applyFill="1" applyBorder="1" applyAlignment="1">
      <alignment vertical="center"/>
    </xf>
    <xf numFmtId="3" fontId="19" fillId="2" borderId="1" xfId="2" applyNumberFormat="1" applyFont="1" applyFill="1" applyBorder="1" applyAlignment="1" applyProtection="1">
      <alignment horizontal="left" vertical="top" wrapText="1"/>
      <protection locked="0"/>
    </xf>
    <xf numFmtId="3" fontId="19" fillId="2" borderId="1" xfId="2" applyNumberFormat="1" applyFont="1" applyFill="1" applyBorder="1" applyAlignment="1" applyProtection="1">
      <alignment horizontal="center" vertical="center" wrapText="1"/>
    </xf>
    <xf numFmtId="166" fontId="19" fillId="2" borderId="1" xfId="2" applyNumberFormat="1" applyFont="1" applyFill="1" applyBorder="1" applyAlignment="1">
      <alignment vertical="center"/>
    </xf>
    <xf numFmtId="3" fontId="19" fillId="2" borderId="1" xfId="2" applyNumberFormat="1" applyFont="1" applyFill="1" applyBorder="1" applyAlignment="1" applyProtection="1">
      <alignment horizontal="left" vertical="top" wrapText="1" indent="1"/>
      <protection locked="0"/>
    </xf>
    <xf numFmtId="3" fontId="19" fillId="2" borderId="1" xfId="2" applyNumberFormat="1" applyFont="1" applyFill="1" applyBorder="1" applyAlignment="1" applyProtection="1">
      <alignment horizontal="left" vertical="top" wrapText="1" indent="2"/>
      <protection locked="0"/>
    </xf>
    <xf numFmtId="166" fontId="19" fillId="0" borderId="1" xfId="2" applyNumberFormat="1" applyFont="1" applyFill="1" applyBorder="1" applyAlignment="1">
      <alignment vertical="center"/>
    </xf>
    <xf numFmtId="3" fontId="19" fillId="2" borderId="1" xfId="0" applyNumberFormat="1" applyFont="1" applyFill="1" applyBorder="1" applyAlignment="1" applyProtection="1">
      <alignment horizontal="left" vertical="top" wrapText="1" indent="1"/>
      <protection locked="0"/>
    </xf>
    <xf numFmtId="166" fontId="19" fillId="2" borderId="1" xfId="0" applyNumberFormat="1" applyFont="1" applyFill="1" applyBorder="1" applyAlignment="1">
      <alignment vertical="center"/>
    </xf>
    <xf numFmtId="3" fontId="19" fillId="2" borderId="1" xfId="0" applyNumberFormat="1" applyFont="1" applyFill="1" applyBorder="1" applyAlignment="1" applyProtection="1">
      <alignment horizontal="left" vertical="top" wrapText="1" indent="2"/>
      <protection locked="0"/>
    </xf>
    <xf numFmtId="166" fontId="19" fillId="0" borderId="1" xfId="0" applyNumberFormat="1" applyFont="1" applyFill="1" applyBorder="1" applyAlignment="1">
      <alignment vertical="center"/>
    </xf>
    <xf numFmtId="3" fontId="19" fillId="2" borderId="1" xfId="0" applyNumberFormat="1" applyFont="1" applyFill="1" applyBorder="1" applyAlignment="1" applyProtection="1">
      <alignment horizontal="left" vertical="top" wrapText="1"/>
      <protection locked="0"/>
    </xf>
    <xf numFmtId="3" fontId="19" fillId="2" borderId="1" xfId="0" applyNumberFormat="1" applyFont="1" applyFill="1" applyBorder="1" applyAlignment="1" applyProtection="1">
      <alignment horizontal="center" vertical="center" wrapText="1"/>
    </xf>
    <xf numFmtId="3" fontId="19" fillId="2" borderId="1" xfId="0" applyNumberFormat="1" applyFont="1" applyFill="1" applyBorder="1" applyAlignment="1" applyProtection="1">
      <alignment horizontal="left" vertical="top" wrapText="1" indent="3"/>
      <protection locked="0"/>
    </xf>
    <xf numFmtId="3" fontId="20" fillId="2" borderId="1" xfId="0" applyNumberFormat="1" applyFont="1" applyFill="1" applyBorder="1" applyAlignment="1" applyProtection="1">
      <alignment horizontal="left" vertical="top" wrapText="1"/>
    </xf>
    <xf numFmtId="3" fontId="20" fillId="2" borderId="1" xfId="0" applyNumberFormat="1" applyFont="1" applyFill="1" applyBorder="1" applyAlignment="1" applyProtection="1">
      <alignment horizontal="center" vertical="center" wrapText="1"/>
    </xf>
    <xf numFmtId="166" fontId="20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horizontal="left" vertical="top" wrapText="1" indent="1"/>
    </xf>
    <xf numFmtId="0" fontId="19" fillId="2" borderId="1" xfId="0" applyFont="1" applyFill="1" applyBorder="1" applyAlignment="1">
      <alignment horizontal="left" vertical="top" wrapText="1" indent="2"/>
    </xf>
    <xf numFmtId="0" fontId="19" fillId="2" borderId="1" xfId="0" applyFont="1" applyFill="1" applyBorder="1" applyAlignment="1">
      <alignment horizontal="left" vertical="top" wrapText="1" indent="3"/>
    </xf>
    <xf numFmtId="0" fontId="19" fillId="0" borderId="1" xfId="0" applyFont="1" applyFill="1" applyBorder="1" applyAlignment="1">
      <alignment horizontal="left" vertical="top" wrapText="1" indent="1"/>
    </xf>
    <xf numFmtId="3" fontId="19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left" vertical="top" wrapText="1" indent="2"/>
    </xf>
    <xf numFmtId="0" fontId="19" fillId="2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3" fontId="20" fillId="2" borderId="1" xfId="0" applyNumberFormat="1" applyFont="1" applyFill="1" applyBorder="1" applyAlignment="1" applyProtection="1">
      <alignment horizontal="left" vertical="top" wrapText="1"/>
      <protection locked="0"/>
    </xf>
    <xf numFmtId="167" fontId="19" fillId="2" borderId="0" xfId="4" applyNumberFormat="1" applyFont="1" applyFill="1"/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right"/>
    </xf>
    <xf numFmtId="0" fontId="22" fillId="0" borderId="0" xfId="0" applyFont="1"/>
    <xf numFmtId="0" fontId="23" fillId="0" borderId="0" xfId="0" applyFont="1"/>
    <xf numFmtId="49" fontId="9" fillId="3" borderId="3" xfId="0" applyNumberFormat="1" applyFont="1" applyFill="1" applyBorder="1" applyAlignment="1">
      <alignment horizontal="center" vertical="center" wrapText="1" readingOrder="1"/>
    </xf>
    <xf numFmtId="0" fontId="24" fillId="0" borderId="0" xfId="0" applyFont="1"/>
    <xf numFmtId="0" fontId="7" fillId="0" borderId="0" xfId="0" applyNumberFormat="1" applyFont="1" applyFill="1" applyBorder="1" applyAlignment="1">
      <alignment horizontal="center" vertical="top" wrapText="1" readingOrder="1"/>
    </xf>
    <xf numFmtId="0" fontId="8" fillId="0" borderId="0" xfId="0" applyNumberFormat="1" applyFont="1" applyFill="1" applyBorder="1" applyAlignment="1">
      <alignment horizontal="right" vertical="top" wrapText="1" readingOrder="1"/>
    </xf>
    <xf numFmtId="49" fontId="8" fillId="0" borderId="0" xfId="0" applyNumberFormat="1" applyFont="1" applyFill="1" applyBorder="1" applyAlignment="1">
      <alignment horizontal="right" vertical="top" wrapText="1" readingOrder="1"/>
    </xf>
    <xf numFmtId="49" fontId="8" fillId="0" borderId="0" xfId="0" applyNumberFormat="1" applyFont="1" applyFill="1" applyBorder="1" applyAlignment="1">
      <alignment horizontal="center" vertical="center" wrapText="1" readingOrder="1"/>
    </xf>
    <xf numFmtId="169" fontId="24" fillId="0" borderId="0" xfId="0" applyNumberFormat="1" applyFont="1" applyBorder="1"/>
    <xf numFmtId="0" fontId="7" fillId="0" borderId="3" xfId="0" applyNumberFormat="1" applyFont="1" applyFill="1" applyBorder="1" applyAlignment="1">
      <alignment horizontal="left" vertical="top" wrapText="1" readingOrder="1"/>
    </xf>
    <xf numFmtId="0" fontId="24" fillId="0" borderId="0" xfId="0" applyFont="1" applyBorder="1"/>
    <xf numFmtId="169" fontId="24" fillId="0" borderId="0" xfId="0" applyNumberFormat="1" applyFont="1"/>
    <xf numFmtId="0" fontId="7" fillId="2" borderId="3" xfId="1" applyNumberFormat="1" applyFont="1" applyFill="1" applyBorder="1" applyAlignment="1">
      <alignment horizontal="left" vertical="top" wrapText="1" readingOrder="1"/>
    </xf>
    <xf numFmtId="0" fontId="7" fillId="2" borderId="3" xfId="1" applyNumberFormat="1" applyFont="1" applyFill="1" applyBorder="1" applyAlignment="1">
      <alignment horizontal="center" vertical="center" wrapText="1" readingOrder="1"/>
    </xf>
    <xf numFmtId="49" fontId="7" fillId="2" borderId="3" xfId="1" applyNumberFormat="1" applyFont="1" applyFill="1" applyBorder="1" applyAlignment="1">
      <alignment horizontal="center" vertical="center" wrapText="1" readingOrder="1"/>
    </xf>
    <xf numFmtId="39" fontId="7" fillId="2" borderId="3" xfId="1" applyNumberFormat="1" applyFont="1" applyFill="1" applyBorder="1" applyAlignment="1">
      <alignment horizontal="right" vertical="center" wrapText="1" readingOrder="1"/>
    </xf>
    <xf numFmtId="0" fontId="7" fillId="0" borderId="0" xfId="0" applyFont="1"/>
    <xf numFmtId="0" fontId="8" fillId="2" borderId="3" xfId="1" applyNumberFormat="1" applyFont="1" applyFill="1" applyBorder="1" applyAlignment="1">
      <alignment horizontal="left" vertical="top" wrapText="1" readingOrder="1"/>
    </xf>
    <xf numFmtId="49" fontId="7" fillId="0" borderId="1" xfId="0" applyNumberFormat="1" applyFont="1" applyFill="1" applyBorder="1" applyAlignment="1">
      <alignment horizontal="center" vertical="center" wrapText="1" readingOrder="1"/>
    </xf>
    <xf numFmtId="0" fontId="8" fillId="2" borderId="3" xfId="1" applyNumberFormat="1" applyFont="1" applyFill="1" applyBorder="1" applyAlignment="1">
      <alignment horizontal="center" vertical="center" wrapText="1" readingOrder="1"/>
    </xf>
    <xf numFmtId="49" fontId="8" fillId="2" borderId="3" xfId="1" applyNumberFormat="1" applyFont="1" applyFill="1" applyBorder="1" applyAlignment="1">
      <alignment horizontal="center" vertical="center" wrapText="1" readingOrder="1"/>
    </xf>
    <xf numFmtId="39" fontId="8" fillId="2" borderId="3" xfId="1" applyNumberFormat="1" applyFont="1" applyFill="1" applyBorder="1" applyAlignment="1">
      <alignment horizontal="right" vertical="center" wrapText="1" readingOrder="1"/>
    </xf>
    <xf numFmtId="0" fontId="7" fillId="0" borderId="1" xfId="0" applyNumberFormat="1" applyFont="1" applyFill="1" applyBorder="1" applyAlignment="1">
      <alignment horizontal="center" vertical="center" wrapText="1" readingOrder="1"/>
    </xf>
    <xf numFmtId="39" fontId="7" fillId="3" borderId="1" xfId="3" applyNumberFormat="1" applyFont="1" applyFill="1" applyBorder="1" applyAlignment="1">
      <alignment horizontal="right" vertical="center" wrapText="1" readingOrder="1"/>
    </xf>
    <xf numFmtId="39" fontId="24" fillId="0" borderId="0" xfId="0" applyNumberFormat="1" applyFont="1" applyBorder="1"/>
    <xf numFmtId="49" fontId="8" fillId="0" borderId="1" xfId="0" applyNumberFormat="1" applyFont="1" applyFill="1" applyBorder="1" applyAlignment="1">
      <alignment horizontal="center" vertical="center" wrapText="1" readingOrder="1"/>
    </xf>
    <xf numFmtId="39" fontId="8" fillId="3" borderId="1" xfId="3" applyNumberFormat="1" applyFont="1" applyFill="1" applyBorder="1" applyAlignment="1">
      <alignment horizontal="right" vertical="center" wrapText="1" readingOrder="1"/>
    </xf>
    <xf numFmtId="168" fontId="24" fillId="0" borderId="0" xfId="0" applyNumberFormat="1" applyFont="1" applyBorder="1"/>
    <xf numFmtId="0" fontId="7" fillId="3" borderId="1" xfId="0" applyNumberFormat="1" applyFont="1" applyFill="1" applyBorder="1" applyAlignment="1">
      <alignment horizontal="center" vertical="center" wrapText="1" readingOrder="1"/>
    </xf>
    <xf numFmtId="49" fontId="7" fillId="3" borderId="1" xfId="0" applyNumberFormat="1" applyFont="1" applyFill="1" applyBorder="1" applyAlignment="1">
      <alignment horizontal="center" vertical="center" wrapText="1" readingOrder="1"/>
    </xf>
    <xf numFmtId="49" fontId="8" fillId="3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horizontal="left" vertical="top" wrapText="1" readingOrder="1"/>
    </xf>
    <xf numFmtId="164" fontId="25" fillId="0" borderId="0" xfId="0" applyNumberFormat="1" applyFont="1" applyFill="1" applyBorder="1" applyAlignment="1">
      <alignment horizontal="right"/>
    </xf>
    <xf numFmtId="170" fontId="25" fillId="0" borderId="0" xfId="0" applyNumberFormat="1" applyFont="1" applyFill="1" applyBorder="1" applyAlignment="1">
      <alignment horizontal="right"/>
    </xf>
    <xf numFmtId="0" fontId="26" fillId="2" borderId="0" xfId="2" applyFont="1" applyFill="1"/>
    <xf numFmtId="0" fontId="26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right"/>
    </xf>
    <xf numFmtId="166" fontId="20" fillId="2" borderId="1" xfId="2" applyNumberFormat="1" applyFont="1" applyFill="1" applyBorder="1" applyAlignment="1">
      <alignment horizontal="center" vertical="center"/>
    </xf>
    <xf numFmtId="166" fontId="19" fillId="2" borderId="1" xfId="2" applyNumberFormat="1" applyFont="1" applyFill="1" applyBorder="1" applyAlignment="1">
      <alignment horizontal="center" vertical="center"/>
    </xf>
    <xf numFmtId="166" fontId="19" fillId="0" borderId="1" xfId="2" applyNumberFormat="1" applyFont="1" applyFill="1" applyBorder="1" applyAlignment="1">
      <alignment horizontal="center" vertical="center"/>
    </xf>
    <xf numFmtId="166" fontId="19" fillId="2" borderId="1" xfId="0" applyNumberFormat="1" applyFont="1" applyFill="1" applyBorder="1" applyAlignment="1">
      <alignment horizontal="center" vertical="center"/>
    </xf>
    <xf numFmtId="166" fontId="19" fillId="0" borderId="1" xfId="0" applyNumberFormat="1" applyFont="1" applyFill="1" applyBorder="1" applyAlignment="1">
      <alignment horizontal="center" vertical="center"/>
    </xf>
    <xf numFmtId="166" fontId="20" fillId="2" borderId="1" xfId="0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top" wrapText="1"/>
    </xf>
    <xf numFmtId="2" fontId="8" fillId="0" borderId="0" xfId="0" applyNumberFormat="1" applyFont="1"/>
    <xf numFmtId="167" fontId="9" fillId="3" borderId="3" xfId="3" applyNumberFormat="1" applyFont="1" applyFill="1" applyBorder="1" applyAlignment="1">
      <alignment horizontal="center" vertical="center" wrapText="1" readingOrder="1"/>
    </xf>
    <xf numFmtId="0" fontId="8" fillId="2" borderId="3" xfId="0" applyNumberFormat="1" applyFont="1" applyFill="1" applyBorder="1" applyAlignment="1">
      <alignment horizontal="left" vertical="top" wrapText="1" readingOrder="1"/>
    </xf>
    <xf numFmtId="49" fontId="8" fillId="3" borderId="3" xfId="0" applyNumberFormat="1" applyFont="1" applyFill="1" applyBorder="1" applyAlignment="1">
      <alignment horizontal="center" vertical="center" wrapText="1" readingOrder="1"/>
    </xf>
    <xf numFmtId="0" fontId="13" fillId="3" borderId="1" xfId="0" applyNumberFormat="1" applyFont="1" applyFill="1" applyBorder="1" applyAlignment="1">
      <alignment horizontal="center" vertical="center" wrapText="1" readingOrder="1"/>
    </xf>
    <xf numFmtId="0" fontId="8" fillId="3" borderId="3" xfId="0" applyNumberFormat="1" applyFont="1" applyFill="1" applyBorder="1" applyAlignment="1">
      <alignment horizontal="center" vertical="center" wrapText="1" readingOrder="1"/>
    </xf>
    <xf numFmtId="39" fontId="8" fillId="3" borderId="3" xfId="3" applyNumberFormat="1" applyFont="1" applyFill="1" applyBorder="1" applyAlignment="1">
      <alignment horizontal="right" vertical="center" wrapText="1" readingOrder="1"/>
    </xf>
    <xf numFmtId="0" fontId="0" fillId="2" borderId="0" xfId="0" applyFill="1"/>
    <xf numFmtId="0" fontId="12" fillId="3" borderId="3" xfId="0" applyNumberFormat="1" applyFont="1" applyFill="1" applyBorder="1" applyAlignment="1">
      <alignment horizontal="left" vertical="top" wrapText="1" readingOrder="1"/>
    </xf>
    <xf numFmtId="49" fontId="7" fillId="3" borderId="3" xfId="0" applyNumberFormat="1" applyFont="1" applyFill="1" applyBorder="1" applyAlignment="1">
      <alignment horizontal="center" vertical="center" wrapText="1" readingOrder="1"/>
    </xf>
    <xf numFmtId="0" fontId="7" fillId="3" borderId="3" xfId="0" applyNumberFormat="1" applyFont="1" applyFill="1" applyBorder="1" applyAlignment="1">
      <alignment horizontal="center" vertical="center" wrapText="1" readingOrder="1"/>
    </xf>
    <xf numFmtId="39" fontId="7" fillId="3" borderId="3" xfId="3" applyNumberFormat="1" applyFont="1" applyFill="1" applyBorder="1" applyAlignment="1">
      <alignment horizontal="right" vertical="center" wrapText="1" readingOrder="1"/>
    </xf>
    <xf numFmtId="0" fontId="13" fillId="3" borderId="1" xfId="0" applyNumberFormat="1" applyFont="1" applyFill="1" applyBorder="1" applyAlignment="1">
      <alignment horizontal="left" vertical="top" wrapText="1" readingOrder="1"/>
    </xf>
    <xf numFmtId="0" fontId="1" fillId="0" borderId="0" xfId="0" applyFont="1" applyAlignment="1">
      <alignment horizontal="right" vertical="center"/>
    </xf>
    <xf numFmtId="0" fontId="19" fillId="2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center" wrapText="1"/>
    </xf>
    <xf numFmtId="1" fontId="20" fillId="2" borderId="2" xfId="2" applyNumberFormat="1" applyFont="1" applyFill="1" applyBorder="1" applyAlignment="1">
      <alignment horizontal="center" vertical="center" wrapText="1"/>
    </xf>
    <xf numFmtId="0" fontId="24" fillId="2" borderId="0" xfId="0" applyFont="1" applyFill="1"/>
    <xf numFmtId="0" fontId="0" fillId="0" borderId="0" xfId="0" applyFont="1"/>
    <xf numFmtId="0" fontId="28" fillId="0" borderId="0" xfId="0" applyFont="1" applyAlignment="1">
      <alignment horizontal="right"/>
    </xf>
    <xf numFmtId="0" fontId="28" fillId="0" borderId="1" xfId="0" applyFont="1" applyBorder="1"/>
    <xf numFmtId="0" fontId="29" fillId="0" borderId="1" xfId="0" applyFont="1" applyBorder="1" applyAlignment="1">
      <alignment horizontal="center" vertical="top" wrapText="1"/>
    </xf>
    <xf numFmtId="0" fontId="28" fillId="0" borderId="1" xfId="0" applyFont="1" applyBorder="1" applyAlignment="1"/>
    <xf numFmtId="2" fontId="28" fillId="0" borderId="1" xfId="0" applyNumberFormat="1" applyFont="1" applyBorder="1" applyAlignment="1">
      <alignment horizontal="right"/>
    </xf>
    <xf numFmtId="0" fontId="31" fillId="2" borderId="1" xfId="0" applyFont="1" applyFill="1" applyBorder="1" applyAlignment="1">
      <alignment horizontal="center" wrapText="1"/>
    </xf>
    <xf numFmtId="49" fontId="27" fillId="2" borderId="1" xfId="0" applyNumberFormat="1" applyFont="1" applyFill="1" applyBorder="1" applyAlignment="1">
      <alignment horizontal="center" vertical="top" wrapText="1"/>
    </xf>
    <xf numFmtId="0" fontId="27" fillId="2" borderId="1" xfId="0" applyFont="1" applyFill="1" applyBorder="1" applyAlignment="1">
      <alignment horizontal="center" vertical="top" wrapText="1"/>
    </xf>
    <xf numFmtId="2" fontId="27" fillId="2" borderId="1" xfId="0" applyNumberFormat="1" applyFont="1" applyFill="1" applyBorder="1" applyAlignment="1">
      <alignment horizontal="center" vertical="top" wrapText="1"/>
    </xf>
    <xf numFmtId="49" fontId="31" fillId="2" borderId="1" xfId="0" applyNumberFormat="1" applyFont="1" applyFill="1" applyBorder="1" applyAlignment="1">
      <alignment horizontal="center" vertical="top" wrapText="1"/>
    </xf>
    <xf numFmtId="0" fontId="31" fillId="2" borderId="1" xfId="0" applyFont="1" applyFill="1" applyBorder="1" applyAlignment="1">
      <alignment horizontal="center" vertical="top" wrapText="1"/>
    </xf>
    <xf numFmtId="2" fontId="31" fillId="2" borderId="1" xfId="0" applyNumberFormat="1" applyFont="1" applyFill="1" applyBorder="1" applyAlignment="1">
      <alignment horizontal="center" vertical="top" wrapText="1"/>
    </xf>
    <xf numFmtId="0" fontId="27" fillId="2" borderId="1" xfId="0" applyNumberFormat="1" applyFont="1" applyFill="1" applyBorder="1" applyAlignment="1">
      <alignment horizontal="center" vertical="top" wrapText="1"/>
    </xf>
    <xf numFmtId="49" fontId="32" fillId="2" borderId="1" xfId="0" applyNumberFormat="1" applyFont="1" applyFill="1" applyBorder="1" applyAlignment="1">
      <alignment horizontal="center" vertical="top" wrapText="1"/>
    </xf>
    <xf numFmtId="0" fontId="32" fillId="2" borderId="1" xfId="0" applyFont="1" applyFill="1" applyBorder="1" applyAlignment="1">
      <alignment horizontal="center" vertical="top" wrapText="1"/>
    </xf>
    <xf numFmtId="2" fontId="32" fillId="2" borderId="1" xfId="0" applyNumberFormat="1" applyFont="1" applyFill="1" applyBorder="1" applyAlignment="1">
      <alignment horizontal="center" vertical="top" wrapText="1"/>
    </xf>
    <xf numFmtId="0" fontId="33" fillId="2" borderId="1" xfId="0" applyFont="1" applyFill="1" applyBorder="1" applyAlignment="1">
      <alignment horizontal="center" vertical="top" wrapText="1"/>
    </xf>
    <xf numFmtId="49" fontId="33" fillId="2" borderId="1" xfId="0" applyNumberFormat="1" applyFont="1" applyFill="1" applyBorder="1" applyAlignment="1">
      <alignment horizontal="center" vertical="top" wrapText="1"/>
    </xf>
    <xf numFmtId="0" fontId="31" fillId="2" borderId="6" xfId="0" applyFont="1" applyFill="1" applyBorder="1" applyAlignment="1">
      <alignment horizontal="center" vertical="top" wrapText="1"/>
    </xf>
    <xf numFmtId="49" fontId="31" fillId="2" borderId="6" xfId="0" applyNumberFormat="1" applyFont="1" applyFill="1" applyBorder="1" applyAlignment="1">
      <alignment horizontal="center" vertical="top" wrapText="1"/>
    </xf>
    <xf numFmtId="0" fontId="32" fillId="2" borderId="6" xfId="0" applyFont="1" applyFill="1" applyBorder="1" applyAlignment="1">
      <alignment horizontal="center" vertical="top" wrapText="1"/>
    </xf>
    <xf numFmtId="2" fontId="31" fillId="2" borderId="6" xfId="0" applyNumberFormat="1" applyFont="1" applyFill="1" applyBorder="1" applyAlignment="1">
      <alignment horizontal="center" vertical="top" wrapText="1"/>
    </xf>
    <xf numFmtId="0" fontId="34" fillId="0" borderId="0" xfId="0" applyFont="1" applyBorder="1" applyAlignment="1">
      <alignment horizontal="right"/>
    </xf>
    <xf numFmtId="0" fontId="35" fillId="0" borderId="0" xfId="0" applyFont="1" applyBorder="1"/>
    <xf numFmtId="0" fontId="30" fillId="0" borderId="0" xfId="0" applyFont="1" applyFill="1" applyBorder="1" applyAlignment="1"/>
    <xf numFmtId="0" fontId="34" fillId="2" borderId="1" xfId="0" applyFont="1" applyFill="1" applyBorder="1" applyAlignment="1">
      <alignment horizontal="center" wrapText="1"/>
    </xf>
    <xf numFmtId="0" fontId="30" fillId="2" borderId="1" xfId="0" applyFont="1" applyFill="1" applyBorder="1" applyAlignment="1">
      <alignment vertical="top" wrapText="1"/>
    </xf>
    <xf numFmtId="0" fontId="34" fillId="2" borderId="1" xfId="0" applyFont="1" applyFill="1" applyBorder="1" applyAlignment="1">
      <alignment vertical="top" wrapText="1"/>
    </xf>
    <xf numFmtId="0" fontId="30" fillId="2" borderId="1" xfId="0" applyFont="1" applyFill="1" applyBorder="1" applyAlignment="1">
      <alignment horizontal="justify" vertical="top" wrapText="1"/>
    </xf>
    <xf numFmtId="0" fontId="34" fillId="2" borderId="1" xfId="0" applyFont="1" applyFill="1" applyBorder="1" applyAlignment="1">
      <alignment horizontal="justify" vertical="top" wrapText="1"/>
    </xf>
    <xf numFmtId="0" fontId="36" fillId="2" borderId="1" xfId="0" applyFont="1" applyFill="1" applyBorder="1" applyAlignment="1">
      <alignment vertical="top" wrapText="1"/>
    </xf>
    <xf numFmtId="0" fontId="36" fillId="2" borderId="1" xfId="0" applyFont="1" applyFill="1" applyBorder="1" applyAlignment="1">
      <alignment horizontal="justify" vertical="top" wrapText="1"/>
    </xf>
    <xf numFmtId="0" fontId="34" fillId="2" borderId="6" xfId="0" applyFont="1" applyFill="1" applyBorder="1" applyAlignment="1">
      <alignment vertical="top" wrapText="1"/>
    </xf>
    <xf numFmtId="0" fontId="30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28" fillId="0" borderId="0" xfId="0" applyFont="1" applyAlignment="1"/>
    <xf numFmtId="0" fontId="9" fillId="0" borderId="1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2" fillId="0" borderId="7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0" fillId="2" borderId="0" xfId="2" applyFont="1" applyFill="1" applyAlignment="1">
      <alignment horizontal="center" wrapText="1"/>
    </xf>
    <xf numFmtId="0" fontId="22" fillId="0" borderId="0" xfId="0" applyFont="1" applyAlignment="1">
      <alignment horizontal="right"/>
    </xf>
    <xf numFmtId="1" fontId="20" fillId="2" borderId="7" xfId="2" applyNumberFormat="1" applyFont="1" applyFill="1" applyBorder="1" applyAlignment="1">
      <alignment horizontal="center" vertical="center" wrapText="1"/>
    </xf>
    <xf numFmtId="1" fontId="20" fillId="2" borderId="2" xfId="2" applyNumberFormat="1" applyFont="1" applyFill="1" applyBorder="1" applyAlignment="1">
      <alignment horizontal="center" vertical="center" wrapText="1"/>
    </xf>
    <xf numFmtId="0" fontId="20" fillId="2" borderId="6" xfId="2" applyFont="1" applyFill="1" applyBorder="1" applyAlignment="1">
      <alignment horizontal="center" vertical="center" wrapText="1"/>
    </xf>
    <xf numFmtId="0" fontId="20" fillId="2" borderId="11" xfId="2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0" fontId="7" fillId="2" borderId="12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11" xfId="2" applyFont="1" applyFill="1" applyBorder="1" applyAlignment="1">
      <alignment horizontal="center" vertical="center" wrapText="1"/>
    </xf>
    <xf numFmtId="3" fontId="7" fillId="2" borderId="7" xfId="2" applyNumberFormat="1" applyFont="1" applyFill="1" applyBorder="1" applyAlignment="1" applyProtection="1">
      <alignment horizontal="center" vertical="top" wrapText="1"/>
      <protection locked="0"/>
    </xf>
    <xf numFmtId="3" fontId="7" fillId="2" borderId="2" xfId="2" applyNumberFormat="1" applyFont="1" applyFill="1" applyBorder="1" applyAlignment="1" applyProtection="1">
      <alignment horizontal="center" vertical="top" wrapText="1"/>
      <protection locked="0"/>
    </xf>
    <xf numFmtId="0" fontId="7" fillId="2" borderId="1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left" vertical="center" wrapText="1"/>
    </xf>
    <xf numFmtId="0" fontId="12" fillId="0" borderId="0" xfId="0" applyNumberFormat="1" applyFont="1" applyFill="1" applyBorder="1" applyAlignment="1">
      <alignment horizontal="center" vertical="top" wrapText="1" readingOrder="1"/>
    </xf>
    <xf numFmtId="0" fontId="8" fillId="0" borderId="0" xfId="0" applyFont="1" applyFill="1" applyBorder="1"/>
    <xf numFmtId="0" fontId="12" fillId="0" borderId="4" xfId="0" applyNumberFormat="1" applyFont="1" applyFill="1" applyBorder="1" applyAlignment="1">
      <alignment horizontal="center" vertical="center" wrapText="1" readingOrder="1"/>
    </xf>
    <xf numFmtId="0" fontId="12" fillId="0" borderId="9" xfId="0" applyNumberFormat="1" applyFont="1" applyFill="1" applyBorder="1" applyAlignment="1">
      <alignment horizontal="center" vertical="center" wrapText="1" readingOrder="1"/>
    </xf>
    <xf numFmtId="0" fontId="12" fillId="0" borderId="10" xfId="0" applyNumberFormat="1" applyFont="1" applyFill="1" applyBorder="1" applyAlignment="1">
      <alignment horizontal="center" vertical="center" readingOrder="1"/>
    </xf>
    <xf numFmtId="0" fontId="12" fillId="0" borderId="5" xfId="0" applyNumberFormat="1" applyFont="1" applyFill="1" applyBorder="1" applyAlignment="1">
      <alignment horizontal="center" vertical="center" readingOrder="1"/>
    </xf>
    <xf numFmtId="0" fontId="7" fillId="0" borderId="0" xfId="0" applyNumberFormat="1" applyFont="1" applyFill="1" applyBorder="1" applyAlignment="1">
      <alignment horizontal="center" vertical="top" wrapText="1" readingOrder="1"/>
    </xf>
    <xf numFmtId="0" fontId="7" fillId="0" borderId="1" xfId="0" applyNumberFormat="1" applyFont="1" applyFill="1" applyBorder="1" applyAlignment="1">
      <alignment horizontal="center" vertical="center" wrapText="1" readingOrder="1"/>
    </xf>
    <xf numFmtId="49" fontId="7" fillId="0" borderId="1" xfId="0" applyNumberFormat="1" applyFont="1" applyFill="1" applyBorder="1" applyAlignment="1">
      <alignment horizontal="center" vertical="center" wrapText="1" readingOrder="1"/>
    </xf>
    <xf numFmtId="0" fontId="12" fillId="0" borderId="15" xfId="0" applyNumberFormat="1" applyFont="1" applyFill="1" applyBorder="1" applyAlignment="1">
      <alignment horizontal="center" vertical="center" wrapText="1" readingOrder="1"/>
    </xf>
    <xf numFmtId="0" fontId="12" fillId="0" borderId="16" xfId="0" applyNumberFormat="1" applyFont="1" applyFill="1" applyBorder="1" applyAlignment="1">
      <alignment horizontal="center" vertical="center" wrapText="1" readingOrder="1"/>
    </xf>
    <xf numFmtId="49" fontId="12" fillId="0" borderId="10" xfId="0" applyNumberFormat="1" applyFont="1" applyFill="1" applyBorder="1" applyAlignment="1">
      <alignment horizontal="center" vertical="center" wrapText="1" readingOrder="1"/>
    </xf>
    <xf numFmtId="49" fontId="12" fillId="0" borderId="5" xfId="0" applyNumberFormat="1" applyFont="1" applyFill="1" applyBorder="1" applyAlignment="1">
      <alignment horizontal="center" vertical="center" wrapText="1" readingOrder="1"/>
    </xf>
    <xf numFmtId="0" fontId="12" fillId="0" borderId="10" xfId="0" applyNumberFormat="1" applyFont="1" applyFill="1" applyBorder="1" applyAlignment="1">
      <alignment horizontal="center" vertical="center" wrapText="1" readingOrder="1"/>
    </xf>
    <xf numFmtId="0" fontId="12" fillId="0" borderId="5" xfId="0" applyNumberFormat="1" applyFont="1" applyFill="1" applyBorder="1" applyAlignment="1">
      <alignment horizontal="center" vertical="center" wrapText="1" readingOrder="1"/>
    </xf>
    <xf numFmtId="0" fontId="28" fillId="0" borderId="0" xfId="0" applyFont="1" applyAlignment="1">
      <alignment horizontal="right"/>
    </xf>
    <xf numFmtId="0" fontId="28" fillId="0" borderId="1" xfId="0" applyFont="1" applyBorder="1" applyAlignment="1">
      <alignment vertical="top" wrapText="1"/>
    </xf>
    <xf numFmtId="2" fontId="28" fillId="0" borderId="6" xfId="0" applyNumberFormat="1" applyFont="1" applyBorder="1" applyAlignment="1">
      <alignment horizontal="right"/>
    </xf>
    <xf numFmtId="2" fontId="28" fillId="0" borderId="11" xfId="0" applyNumberFormat="1" applyFont="1" applyBorder="1" applyAlignment="1">
      <alignment horizontal="right"/>
    </xf>
    <xf numFmtId="2" fontId="28" fillId="0" borderId="14" xfId="0" applyNumberFormat="1" applyFont="1" applyBorder="1" applyAlignment="1">
      <alignment horizontal="right"/>
    </xf>
    <xf numFmtId="0" fontId="29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wrapText="1"/>
    </xf>
    <xf numFmtId="0" fontId="27" fillId="2" borderId="1" xfId="0" applyFont="1" applyFill="1" applyBorder="1" applyAlignment="1">
      <alignment horizontal="center" vertical="top" wrapText="1"/>
    </xf>
    <xf numFmtId="2" fontId="27" fillId="2" borderId="1" xfId="0" applyNumberFormat="1" applyFont="1" applyFill="1" applyBorder="1" applyAlignment="1">
      <alignment horizontal="center" vertical="top" wrapText="1"/>
    </xf>
    <xf numFmtId="0" fontId="30" fillId="0" borderId="0" xfId="0" applyFont="1" applyBorder="1" applyAlignment="1">
      <alignment horizontal="center" vertical="justify" wrapText="1"/>
    </xf>
    <xf numFmtId="0" fontId="30" fillId="0" borderId="0" xfId="0" applyFont="1" applyBorder="1" applyAlignment="1">
      <alignment horizontal="center" vertical="justify"/>
    </xf>
    <xf numFmtId="0" fontId="30" fillId="2" borderId="1" xfId="0" applyFont="1" applyFill="1" applyBorder="1" applyAlignment="1">
      <alignment horizontal="center" vertical="top" wrapText="1"/>
    </xf>
    <xf numFmtId="0" fontId="37" fillId="2" borderId="1" xfId="0" applyFont="1" applyFill="1" applyBorder="1" applyAlignment="1">
      <alignment horizontal="center" vertical="top" wrapText="1"/>
    </xf>
    <xf numFmtId="0" fontId="30" fillId="2" borderId="1" xfId="0" applyFont="1" applyFill="1" applyBorder="1" applyAlignment="1">
      <alignment vertical="top" wrapText="1"/>
    </xf>
    <xf numFmtId="49" fontId="27" fillId="2" borderId="1" xfId="0" applyNumberFormat="1" applyFont="1" applyFill="1" applyBorder="1" applyAlignment="1">
      <alignment horizontal="center" vertical="top" wrapText="1"/>
    </xf>
    <xf numFmtId="0" fontId="33" fillId="2" borderId="1" xfId="0" applyFont="1" applyFill="1" applyBorder="1" applyAlignment="1">
      <alignment horizontal="center" vertical="top" wrapText="1"/>
    </xf>
    <xf numFmtId="0" fontId="39" fillId="2" borderId="0" xfId="2" applyFont="1" applyFill="1"/>
    <xf numFmtId="0" fontId="39" fillId="2" borderId="0" xfId="2" applyFont="1" applyFill="1" applyAlignment="1">
      <alignment horizontal="left" vertical="top"/>
    </xf>
    <xf numFmtId="49" fontId="39" fillId="2" borderId="0" xfId="2" applyNumberFormat="1" applyFont="1" applyFill="1" applyAlignment="1">
      <alignment horizontal="left" vertical="top"/>
    </xf>
    <xf numFmtId="0" fontId="34" fillId="0" borderId="0" xfId="0" applyFont="1"/>
    <xf numFmtId="0" fontId="40" fillId="0" borderId="0" xfId="0" applyFont="1"/>
    <xf numFmtId="0" fontId="41" fillId="2" borderId="0" xfId="2" applyFont="1" applyFill="1" applyAlignment="1">
      <alignment horizontal="center" vertical="center" wrapText="1"/>
    </xf>
    <xf numFmtId="0" fontId="41" fillId="2" borderId="12" xfId="2" applyFont="1" applyFill="1" applyBorder="1" applyAlignment="1">
      <alignment horizontal="center" vertical="center" wrapText="1"/>
    </xf>
    <xf numFmtId="0" fontId="41" fillId="2" borderId="1" xfId="2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3" fontId="41" fillId="2" borderId="1" xfId="2" applyNumberFormat="1" applyFont="1" applyFill="1" applyBorder="1" applyAlignment="1" applyProtection="1">
      <alignment horizontal="center" vertical="top" wrapText="1"/>
      <protection locked="0"/>
    </xf>
    <xf numFmtId="0" fontId="34" fillId="0" borderId="1" xfId="0" applyFont="1" applyFill="1" applyBorder="1" applyAlignment="1">
      <alignment horizontal="center" vertical="center" wrapText="1"/>
    </xf>
    <xf numFmtId="169" fontId="34" fillId="0" borderId="1" xfId="0" applyNumberFormat="1" applyFont="1" applyBorder="1" applyAlignment="1">
      <alignment horizontal="center" vertical="center"/>
    </xf>
    <xf numFmtId="3" fontId="39" fillId="0" borderId="1" xfId="0" applyNumberFormat="1" applyFont="1" applyFill="1" applyBorder="1" applyAlignment="1" applyProtection="1">
      <alignment vertical="top" wrapText="1"/>
      <protection locked="0"/>
    </xf>
    <xf numFmtId="0" fontId="40" fillId="0" borderId="0" xfId="0" applyFont="1" applyBorder="1"/>
    <xf numFmtId="3" fontId="41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0" borderId="1" xfId="0" applyNumberFormat="1" applyFont="1" applyBorder="1" applyAlignment="1">
      <alignment horizontal="center" vertical="center"/>
    </xf>
    <xf numFmtId="3" fontId="39" fillId="2" borderId="1" xfId="0" applyNumberFormat="1" applyFont="1" applyFill="1" applyBorder="1" applyAlignment="1" applyProtection="1">
      <alignment vertical="top" wrapText="1"/>
      <protection locked="0"/>
    </xf>
    <xf numFmtId="3" fontId="41" fillId="2" borderId="1" xfId="0" applyNumberFormat="1" applyFont="1" applyFill="1" applyBorder="1" applyAlignment="1" applyProtection="1">
      <alignment vertical="top" wrapText="1"/>
      <protection locked="0"/>
    </xf>
    <xf numFmtId="0" fontId="30" fillId="0" borderId="1" xfId="0" applyFont="1" applyFill="1" applyBorder="1" applyAlignment="1">
      <alignment horizontal="center" vertical="center" wrapText="1"/>
    </xf>
    <xf numFmtId="3" fontId="39" fillId="2" borderId="0" xfId="0" applyNumberFormat="1" applyFont="1" applyFill="1" applyBorder="1" applyAlignment="1" applyProtection="1">
      <alignment vertical="top" wrapText="1"/>
      <protection locked="0"/>
    </xf>
    <xf numFmtId="0" fontId="34" fillId="0" borderId="0" xfId="0" applyFont="1" applyFill="1" applyBorder="1" applyAlignment="1">
      <alignment horizontal="center" vertical="center" wrapText="1"/>
    </xf>
    <xf numFmtId="169" fontId="34" fillId="0" borderId="0" xfId="0" applyNumberFormat="1" applyFont="1" applyBorder="1" applyAlignment="1">
      <alignment horizontal="center" vertical="center"/>
    </xf>
    <xf numFmtId="0" fontId="39" fillId="0" borderId="0" xfId="0" applyFont="1"/>
    <xf numFmtId="0" fontId="39" fillId="2" borderId="0" xfId="2" applyFont="1" applyFill="1" applyBorder="1" applyAlignment="1">
      <alignment horizontal="left" vertical="center" wrapText="1"/>
    </xf>
  </cellXfs>
  <cellStyles count="5">
    <cellStyle name="Нейтральный" xfId="1" builtinId="28"/>
    <cellStyle name="Обычный" xfId="0" builtinId="0"/>
    <cellStyle name="Обычный 2" xfId="2"/>
    <cellStyle name="Финансовый" xfId="3" builtinId="3"/>
    <cellStyle name="Финансовый 2" xfId="4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F23"/>
  <sheetViews>
    <sheetView view="pageBreakPreview" zoomScaleSheetLayoutView="100" workbookViewId="0">
      <selection activeCell="A14" sqref="A14"/>
    </sheetView>
  </sheetViews>
  <sheetFormatPr defaultRowHeight="18.75"/>
  <cols>
    <col min="1" max="1" width="46.28515625" style="4" customWidth="1"/>
    <col min="2" max="2" width="33.140625" style="4" customWidth="1"/>
    <col min="3" max="5" width="21.7109375" style="4" customWidth="1"/>
    <col min="6" max="6" width="9.140625" style="6"/>
  </cols>
  <sheetData>
    <row r="1" spans="1:5">
      <c r="A1" s="3"/>
      <c r="C1" s="5" t="s">
        <v>0</v>
      </c>
    </row>
    <row r="2" spans="1:5">
      <c r="A2" s="3"/>
      <c r="C2" s="5" t="s">
        <v>3</v>
      </c>
    </row>
    <row r="3" spans="1:5">
      <c r="A3" s="3"/>
      <c r="C3" s="5" t="s">
        <v>274</v>
      </c>
    </row>
    <row r="4" spans="1:5">
      <c r="A4" s="3"/>
      <c r="C4" s="5" t="s">
        <v>429</v>
      </c>
    </row>
    <row r="5" spans="1:5">
      <c r="A5" s="3"/>
      <c r="B5" s="5"/>
      <c r="C5" s="5"/>
      <c r="D5" s="5"/>
      <c r="E5" s="5"/>
    </row>
    <row r="6" spans="1:5">
      <c r="A6" s="224" t="s">
        <v>338</v>
      </c>
      <c r="B6" s="225"/>
      <c r="C6" s="225"/>
      <c r="D6" s="225"/>
      <c r="E6" s="225"/>
    </row>
    <row r="7" spans="1:5">
      <c r="A7" s="224"/>
      <c r="B7" s="225"/>
      <c r="C7" s="225"/>
      <c r="D7" s="225"/>
      <c r="E7" s="225"/>
    </row>
    <row r="8" spans="1:5">
      <c r="A8" s="225"/>
      <c r="B8" s="225"/>
      <c r="C8" s="225"/>
      <c r="D8" s="225"/>
      <c r="E8" s="225"/>
    </row>
    <row r="9" spans="1:5">
      <c r="A9" s="7"/>
      <c r="B9" s="7"/>
      <c r="C9" s="7"/>
      <c r="D9" s="7"/>
      <c r="E9" s="8" t="s">
        <v>1</v>
      </c>
    </row>
    <row r="10" spans="1:5" ht="15.75" customHeight="1">
      <c r="A10" s="229" t="s">
        <v>6</v>
      </c>
      <c r="B10" s="229" t="s">
        <v>2</v>
      </c>
      <c r="C10" s="226" t="s">
        <v>4</v>
      </c>
      <c r="D10" s="227"/>
      <c r="E10" s="228"/>
    </row>
    <row r="11" spans="1:5">
      <c r="A11" s="230"/>
      <c r="B11" s="230"/>
      <c r="C11" s="226" t="s">
        <v>5</v>
      </c>
      <c r="D11" s="227"/>
      <c r="E11" s="228"/>
    </row>
    <row r="12" spans="1:5">
      <c r="A12" s="231"/>
      <c r="B12" s="231"/>
      <c r="C12" s="13" t="s">
        <v>12</v>
      </c>
      <c r="D12" s="13" t="s">
        <v>271</v>
      </c>
      <c r="E12" s="183" t="s">
        <v>339</v>
      </c>
    </row>
    <row r="13" spans="1:5" ht="56.25">
      <c r="A13" s="9" t="s">
        <v>7</v>
      </c>
      <c r="B13" s="10" t="s">
        <v>13</v>
      </c>
      <c r="C13" s="11">
        <v>100</v>
      </c>
      <c r="D13" s="11">
        <v>100</v>
      </c>
      <c r="E13" s="11">
        <v>100</v>
      </c>
    </row>
    <row r="14" spans="1:5" ht="75">
      <c r="A14" s="9" t="s">
        <v>8</v>
      </c>
      <c r="B14" s="10" t="s">
        <v>14</v>
      </c>
      <c r="C14" s="11">
        <v>100</v>
      </c>
      <c r="D14" s="11">
        <v>100</v>
      </c>
      <c r="E14" s="11">
        <v>100</v>
      </c>
    </row>
    <row r="15" spans="1:5" ht="37.5">
      <c r="A15" s="12" t="s">
        <v>9</v>
      </c>
      <c r="B15" s="10" t="s">
        <v>15</v>
      </c>
      <c r="C15" s="11">
        <v>100</v>
      </c>
      <c r="D15" s="11">
        <v>100</v>
      </c>
      <c r="E15" s="11">
        <v>100</v>
      </c>
    </row>
    <row r="16" spans="1:5" ht="37.5">
      <c r="A16" s="12" t="s">
        <v>10</v>
      </c>
      <c r="B16" s="10" t="s">
        <v>16</v>
      </c>
      <c r="C16" s="11">
        <v>100</v>
      </c>
      <c r="D16" s="11">
        <v>100</v>
      </c>
      <c r="E16" s="11">
        <v>100</v>
      </c>
    </row>
    <row r="17" spans="1:5" ht="37.5">
      <c r="A17" s="51" t="s">
        <v>11</v>
      </c>
      <c r="B17" s="10" t="s">
        <v>93</v>
      </c>
      <c r="C17" s="11">
        <v>100</v>
      </c>
      <c r="D17" s="11">
        <v>100</v>
      </c>
      <c r="E17" s="11">
        <v>100</v>
      </c>
    </row>
    <row r="18" spans="1:5">
      <c r="A18" s="1"/>
      <c r="E18" s="1"/>
    </row>
    <row r="19" spans="1:5">
      <c r="A19" s="1" t="s">
        <v>272</v>
      </c>
      <c r="E19" s="2" t="s">
        <v>273</v>
      </c>
    </row>
    <row r="20" spans="1:5">
      <c r="A20" s="1"/>
      <c r="B20" s="1"/>
      <c r="C20" s="1"/>
      <c r="D20" s="1"/>
      <c r="E20" s="1"/>
    </row>
    <row r="21" spans="1:5">
      <c r="A21" s="1"/>
      <c r="B21" s="1"/>
      <c r="C21" s="1"/>
      <c r="D21" s="1"/>
      <c r="E21" s="1"/>
    </row>
    <row r="22" spans="1:5">
      <c r="A22" s="1"/>
      <c r="B22" s="1"/>
      <c r="C22" s="1"/>
      <c r="D22" s="1"/>
      <c r="E22" s="1"/>
    </row>
    <row r="23" spans="1:5">
      <c r="A23" s="1"/>
      <c r="B23" s="1"/>
      <c r="C23" s="1"/>
      <c r="D23" s="1"/>
      <c r="E23" s="1"/>
    </row>
  </sheetData>
  <mergeCells count="5">
    <mergeCell ref="A6:E8"/>
    <mergeCell ref="C10:E10"/>
    <mergeCell ref="C11:E11"/>
    <mergeCell ref="A10:A12"/>
    <mergeCell ref="B10:B12"/>
  </mergeCells>
  <phoneticPr fontId="15" type="noConversion"/>
  <pageMargins left="0.7" right="0.7" top="0.75" bottom="0.75" header="0.3" footer="0.3"/>
  <pageSetup paperSize="9" scale="5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98"/>
  <sheetViews>
    <sheetView workbookViewId="0">
      <selection activeCell="E13" sqref="E13"/>
    </sheetView>
  </sheetViews>
  <sheetFormatPr defaultRowHeight="15.75"/>
  <cols>
    <col min="1" max="1" width="52.85546875" style="27" customWidth="1"/>
    <col min="2" max="2" width="14.7109375" style="27" customWidth="1"/>
    <col min="3" max="3" width="12.85546875" style="27" customWidth="1"/>
    <col min="4" max="4" width="14.28515625" style="43" customWidth="1"/>
    <col min="5" max="5" width="18.85546875" style="39" customWidth="1"/>
    <col min="6" max="6" width="17.7109375" style="39" customWidth="1"/>
    <col min="7" max="7" width="9.28515625" style="127" bestFit="1" customWidth="1"/>
    <col min="8" max="9" width="15.42578125" style="127" bestFit="1" customWidth="1"/>
    <col min="10" max="16384" width="9.140625" style="127"/>
  </cols>
  <sheetData>
    <row r="1" spans="1:9">
      <c r="D1" s="42" t="s">
        <v>205</v>
      </c>
    </row>
    <row r="2" spans="1:9">
      <c r="D2" s="42" t="s">
        <v>160</v>
      </c>
    </row>
    <row r="3" spans="1:9">
      <c r="D3" s="28" t="s">
        <v>275</v>
      </c>
    </row>
    <row r="4" spans="1:9">
      <c r="D4" s="42" t="s">
        <v>325</v>
      </c>
    </row>
    <row r="6" spans="1:9" ht="15.75" customHeight="1">
      <c r="A6" s="255" t="s">
        <v>157</v>
      </c>
      <c r="B6" s="255"/>
      <c r="C6" s="255"/>
      <c r="D6" s="255"/>
      <c r="E6" s="255"/>
      <c r="F6" s="255"/>
    </row>
    <row r="7" spans="1:9" ht="32.25" customHeight="1">
      <c r="A7" s="255" t="s">
        <v>211</v>
      </c>
      <c r="B7" s="255"/>
      <c r="C7" s="255"/>
      <c r="D7" s="255"/>
      <c r="E7" s="255"/>
      <c r="F7" s="255"/>
    </row>
    <row r="8" spans="1:9" ht="15.75" customHeight="1">
      <c r="A8" s="255" t="s">
        <v>365</v>
      </c>
      <c r="B8" s="255"/>
      <c r="C8" s="255"/>
      <c r="D8" s="255"/>
      <c r="E8" s="255"/>
      <c r="F8" s="255"/>
    </row>
    <row r="9" spans="1:9">
      <c r="A9" s="128"/>
    </row>
    <row r="10" spans="1:9">
      <c r="A10" s="129" t="s">
        <v>122</v>
      </c>
      <c r="B10" s="129" t="s">
        <v>122</v>
      </c>
      <c r="C10" s="129" t="s">
        <v>122</v>
      </c>
      <c r="D10" s="130" t="s">
        <v>122</v>
      </c>
      <c r="E10" s="129"/>
      <c r="F10" s="129" t="s">
        <v>198</v>
      </c>
    </row>
    <row r="11" spans="1:9">
      <c r="A11" s="256" t="s">
        <v>123</v>
      </c>
      <c r="B11" s="256" t="s">
        <v>158</v>
      </c>
      <c r="C11" s="256" t="s">
        <v>159</v>
      </c>
      <c r="D11" s="257" t="s">
        <v>124</v>
      </c>
      <c r="E11" s="256" t="s">
        <v>19</v>
      </c>
      <c r="F11" s="256"/>
    </row>
    <row r="12" spans="1:9">
      <c r="A12" s="256"/>
      <c r="B12" s="256"/>
      <c r="C12" s="256"/>
      <c r="D12" s="257"/>
      <c r="E12" s="146" t="s">
        <v>271</v>
      </c>
      <c r="F12" s="146" t="s">
        <v>339</v>
      </c>
    </row>
    <row r="13" spans="1:9" ht="63">
      <c r="A13" s="57" t="s">
        <v>199</v>
      </c>
      <c r="B13" s="146">
        <v>6035118</v>
      </c>
      <c r="C13" s="146"/>
      <c r="D13" s="142"/>
      <c r="E13" s="147">
        <f>E15+E17</f>
        <v>39700</v>
      </c>
      <c r="F13" s="147">
        <f>F15+F17</f>
        <v>39800</v>
      </c>
      <c r="G13" s="134"/>
      <c r="H13" s="148"/>
      <c r="I13" s="148"/>
    </row>
    <row r="14" spans="1:9" ht="31.5" customHeight="1">
      <c r="A14" s="74" t="s">
        <v>161</v>
      </c>
      <c r="B14" s="73">
        <v>6035118</v>
      </c>
      <c r="C14" s="73">
        <v>121</v>
      </c>
      <c r="D14" s="149"/>
      <c r="E14" s="150">
        <f>E15</f>
        <v>37000</v>
      </c>
      <c r="F14" s="150">
        <f>F15</f>
        <v>37000</v>
      </c>
      <c r="G14" s="134"/>
      <c r="H14" s="151"/>
      <c r="I14" s="151"/>
    </row>
    <row r="15" spans="1:9">
      <c r="A15" s="74" t="s">
        <v>201</v>
      </c>
      <c r="B15" s="73">
        <v>6035118</v>
      </c>
      <c r="C15" s="73">
        <v>121</v>
      </c>
      <c r="D15" s="149" t="s">
        <v>200</v>
      </c>
      <c r="E15" s="150">
        <v>37000</v>
      </c>
      <c r="F15" s="150">
        <v>37000</v>
      </c>
      <c r="G15" s="134"/>
      <c r="H15" s="148"/>
      <c r="I15" s="148"/>
    </row>
    <row r="16" spans="1:9" ht="47.25">
      <c r="A16" s="74" t="s">
        <v>162</v>
      </c>
      <c r="B16" s="73">
        <v>6035118</v>
      </c>
      <c r="C16" s="73">
        <v>244</v>
      </c>
      <c r="D16" s="149"/>
      <c r="E16" s="56">
        <v>2200</v>
      </c>
      <c r="F16" s="56">
        <f>F17</f>
        <v>2800</v>
      </c>
      <c r="G16" s="134"/>
      <c r="H16" s="148"/>
      <c r="I16" s="148"/>
    </row>
    <row r="17" spans="1:9">
      <c r="A17" s="74" t="s">
        <v>201</v>
      </c>
      <c r="B17" s="73">
        <v>6035118</v>
      </c>
      <c r="C17" s="73">
        <v>244</v>
      </c>
      <c r="D17" s="149" t="s">
        <v>200</v>
      </c>
      <c r="E17" s="56">
        <v>2700</v>
      </c>
      <c r="F17" s="56">
        <v>2800</v>
      </c>
      <c r="G17" s="134"/>
      <c r="H17" s="148"/>
      <c r="I17" s="148"/>
    </row>
    <row r="18" spans="1:9" ht="31.5">
      <c r="A18" s="86" t="s">
        <v>172</v>
      </c>
      <c r="B18" s="152">
        <v>7707001</v>
      </c>
      <c r="C18" s="152"/>
      <c r="D18" s="153"/>
      <c r="E18" s="147">
        <f>E19</f>
        <v>3000</v>
      </c>
      <c r="F18" s="147">
        <f>F19</f>
        <v>3000</v>
      </c>
      <c r="G18" s="134"/>
      <c r="H18" s="148"/>
      <c r="I18" s="148"/>
    </row>
    <row r="19" spans="1:9">
      <c r="A19" s="74" t="s">
        <v>173</v>
      </c>
      <c r="B19" s="75">
        <v>7707001</v>
      </c>
      <c r="C19" s="75">
        <v>870</v>
      </c>
      <c r="D19" s="154"/>
      <c r="E19" s="150">
        <f>E20</f>
        <v>3000</v>
      </c>
      <c r="F19" s="150">
        <f>F20</f>
        <v>3000</v>
      </c>
      <c r="G19" s="134"/>
      <c r="H19" s="148"/>
      <c r="I19" s="148"/>
    </row>
    <row r="20" spans="1:9">
      <c r="A20" s="74" t="s">
        <v>133</v>
      </c>
      <c r="B20" s="75">
        <v>7707001</v>
      </c>
      <c r="C20" s="75">
        <v>870</v>
      </c>
      <c r="D20" s="154" t="s">
        <v>134</v>
      </c>
      <c r="E20" s="150">
        <v>3000</v>
      </c>
      <c r="F20" s="150">
        <v>3000</v>
      </c>
      <c r="G20" s="134"/>
      <c r="H20" s="148"/>
      <c r="I20" s="148"/>
    </row>
    <row r="21" spans="1:9">
      <c r="A21" s="86" t="s">
        <v>163</v>
      </c>
      <c r="B21" s="152">
        <v>7707003</v>
      </c>
      <c r="C21" s="152"/>
      <c r="D21" s="153"/>
      <c r="E21" s="147">
        <f>E22+E24</f>
        <v>262000</v>
      </c>
      <c r="F21" s="147">
        <f>F22+F24</f>
        <v>263000</v>
      </c>
      <c r="G21" s="134"/>
      <c r="H21" s="151"/>
      <c r="I21" s="151"/>
    </row>
    <row r="22" spans="1:9" ht="34.5" customHeight="1">
      <c r="A22" s="74" t="s">
        <v>161</v>
      </c>
      <c r="B22" s="75">
        <v>7707003</v>
      </c>
      <c r="C22" s="75">
        <v>121</v>
      </c>
      <c r="D22" s="154"/>
      <c r="E22" s="150">
        <f>E23</f>
        <v>260000</v>
      </c>
      <c r="F22" s="150">
        <f>F23</f>
        <v>260000</v>
      </c>
      <c r="G22" s="134"/>
      <c r="H22" s="148"/>
      <c r="I22" s="148"/>
    </row>
    <row r="23" spans="1:9" ht="47.25">
      <c r="A23" s="74" t="s">
        <v>164</v>
      </c>
      <c r="B23" s="75">
        <v>7707003</v>
      </c>
      <c r="C23" s="75">
        <v>121</v>
      </c>
      <c r="D23" s="154" t="s">
        <v>128</v>
      </c>
      <c r="E23" s="150">
        <v>260000</v>
      </c>
      <c r="F23" s="150">
        <v>260000</v>
      </c>
      <c r="G23" s="134"/>
      <c r="H23" s="148"/>
      <c r="I23" s="148"/>
    </row>
    <row r="24" spans="1:9" ht="63">
      <c r="A24" s="74" t="s">
        <v>129</v>
      </c>
      <c r="B24" s="75">
        <v>7707003</v>
      </c>
      <c r="C24" s="75">
        <v>122</v>
      </c>
      <c r="D24" s="154" t="s">
        <v>128</v>
      </c>
      <c r="E24" s="150">
        <v>2000</v>
      </c>
      <c r="F24" s="150">
        <v>3000</v>
      </c>
      <c r="G24" s="134"/>
      <c r="H24" s="148"/>
      <c r="I24" s="148"/>
    </row>
    <row r="25" spans="1:9">
      <c r="A25" s="86" t="s">
        <v>165</v>
      </c>
      <c r="B25" s="152">
        <v>7707004</v>
      </c>
      <c r="C25" s="152"/>
      <c r="D25" s="153"/>
      <c r="E25" s="147">
        <f>E26+E29+E31+E33+E36</f>
        <v>1599100</v>
      </c>
      <c r="F25" s="147">
        <f>F26+F29+F31+F33+F36</f>
        <v>1646000</v>
      </c>
      <c r="G25" s="134"/>
      <c r="H25" s="134"/>
      <c r="I25" s="134"/>
    </row>
    <row r="26" spans="1:9" ht="57.75" customHeight="1">
      <c r="A26" s="74" t="s">
        <v>161</v>
      </c>
      <c r="B26" s="75">
        <v>7707004</v>
      </c>
      <c r="C26" s="75">
        <v>121</v>
      </c>
      <c r="D26" s="154"/>
      <c r="E26" s="150">
        <f>E27+E28</f>
        <v>1380000</v>
      </c>
      <c r="F26" s="150">
        <f>F27+F28</f>
        <v>1380000</v>
      </c>
      <c r="G26" s="134"/>
      <c r="H26" s="151"/>
      <c r="I26" s="151"/>
    </row>
    <row r="27" spans="1:9" ht="63">
      <c r="A27" s="74" t="s">
        <v>129</v>
      </c>
      <c r="B27" s="75">
        <v>7707004</v>
      </c>
      <c r="C27" s="75">
        <v>121</v>
      </c>
      <c r="D27" s="154" t="s">
        <v>130</v>
      </c>
      <c r="E27" s="150">
        <v>1380000</v>
      </c>
      <c r="F27" s="150">
        <v>1380000</v>
      </c>
    </row>
    <row r="28" spans="1:9">
      <c r="A28" s="72" t="s">
        <v>139</v>
      </c>
      <c r="B28" s="75">
        <v>7707004</v>
      </c>
      <c r="C28" s="75">
        <v>121</v>
      </c>
      <c r="D28" s="154" t="s">
        <v>140</v>
      </c>
      <c r="E28" s="150"/>
      <c r="F28" s="150"/>
    </row>
    <row r="29" spans="1:9" ht="35.25" customHeight="1">
      <c r="A29" s="74" t="s">
        <v>166</v>
      </c>
      <c r="B29" s="75">
        <v>7707004</v>
      </c>
      <c r="C29" s="75">
        <v>122</v>
      </c>
      <c r="D29" s="154"/>
      <c r="E29" s="150">
        <f>E30</f>
        <v>2000</v>
      </c>
      <c r="F29" s="150">
        <f>F30</f>
        <v>3000</v>
      </c>
    </row>
    <row r="30" spans="1:9" ht="63">
      <c r="A30" s="74" t="s">
        <v>129</v>
      </c>
      <c r="B30" s="75">
        <v>7707004</v>
      </c>
      <c r="C30" s="75">
        <v>122</v>
      </c>
      <c r="D30" s="154" t="s">
        <v>130</v>
      </c>
      <c r="E30" s="150">
        <v>2000</v>
      </c>
      <c r="F30" s="150">
        <v>3000</v>
      </c>
    </row>
    <row r="31" spans="1:9" ht="31.5">
      <c r="A31" s="74" t="s">
        <v>167</v>
      </c>
      <c r="B31" s="75">
        <v>7707004</v>
      </c>
      <c r="C31" s="75">
        <v>242</v>
      </c>
      <c r="D31" s="154"/>
      <c r="E31" s="150">
        <f>E32</f>
        <v>67800</v>
      </c>
      <c r="F31" s="150">
        <f>F32</f>
        <v>111700</v>
      </c>
    </row>
    <row r="32" spans="1:9" ht="63">
      <c r="A32" s="74" t="s">
        <v>129</v>
      </c>
      <c r="B32" s="75">
        <v>7707004</v>
      </c>
      <c r="C32" s="75">
        <v>242</v>
      </c>
      <c r="D32" s="154" t="s">
        <v>130</v>
      </c>
      <c r="E32" s="150">
        <v>67800</v>
      </c>
      <c r="F32" s="150">
        <v>111700</v>
      </c>
    </row>
    <row r="33" spans="1:6" ht="47.25">
      <c r="A33" s="74" t="s">
        <v>162</v>
      </c>
      <c r="B33" s="75">
        <v>7707004</v>
      </c>
      <c r="C33" s="75">
        <v>244</v>
      </c>
      <c r="D33" s="154"/>
      <c r="E33" s="150">
        <f>E34+E35</f>
        <v>147300</v>
      </c>
      <c r="F33" s="150">
        <f>F34+F35</f>
        <v>149300</v>
      </c>
    </row>
    <row r="34" spans="1:6" ht="63">
      <c r="A34" s="74" t="s">
        <v>129</v>
      </c>
      <c r="B34" s="75">
        <v>7707004</v>
      </c>
      <c r="C34" s="75">
        <v>244</v>
      </c>
      <c r="D34" s="154" t="s">
        <v>130</v>
      </c>
      <c r="E34" s="150">
        <v>137300</v>
      </c>
      <c r="F34" s="150">
        <v>139300</v>
      </c>
    </row>
    <row r="35" spans="1:6" ht="47.25">
      <c r="A35" s="74" t="s">
        <v>162</v>
      </c>
      <c r="B35" s="75">
        <v>7707004</v>
      </c>
      <c r="C35" s="75">
        <v>244</v>
      </c>
      <c r="D35" s="154" t="s">
        <v>138</v>
      </c>
      <c r="E35" s="150">
        <v>10000</v>
      </c>
      <c r="F35" s="150">
        <v>10000</v>
      </c>
    </row>
    <row r="36" spans="1:6">
      <c r="A36" s="74" t="s">
        <v>169</v>
      </c>
      <c r="B36" s="75">
        <v>7707004</v>
      </c>
      <c r="C36" s="75">
        <v>852</v>
      </c>
      <c r="D36" s="154"/>
      <c r="E36" s="150">
        <f>E37</f>
        <v>2000</v>
      </c>
      <c r="F36" s="150">
        <f>F37</f>
        <v>2000</v>
      </c>
    </row>
    <row r="37" spans="1:6" ht="63">
      <c r="A37" s="74" t="s">
        <v>129</v>
      </c>
      <c r="B37" s="75">
        <v>7707004</v>
      </c>
      <c r="C37" s="75">
        <v>852</v>
      </c>
      <c r="D37" s="154" t="s">
        <v>130</v>
      </c>
      <c r="E37" s="150">
        <v>2000</v>
      </c>
      <c r="F37" s="150">
        <v>2000</v>
      </c>
    </row>
    <row r="38" spans="1:6" ht="31.5">
      <c r="A38" s="86" t="s">
        <v>168</v>
      </c>
      <c r="B38" s="152">
        <v>7707013</v>
      </c>
      <c r="C38" s="152"/>
      <c r="D38" s="153"/>
      <c r="E38" s="147">
        <f>E39</f>
        <v>9000</v>
      </c>
      <c r="F38" s="147">
        <f>F39</f>
        <v>9000</v>
      </c>
    </row>
    <row r="39" spans="1:6">
      <c r="A39" s="74" t="s">
        <v>39</v>
      </c>
      <c r="B39" s="75">
        <v>7707013</v>
      </c>
      <c r="C39" s="75">
        <v>540</v>
      </c>
      <c r="D39" s="154"/>
      <c r="E39" s="150">
        <f>E40</f>
        <v>9000</v>
      </c>
      <c r="F39" s="150">
        <f>F40</f>
        <v>9000</v>
      </c>
    </row>
    <row r="40" spans="1:6" ht="47.25">
      <c r="A40" s="74" t="s">
        <v>131</v>
      </c>
      <c r="B40" s="75">
        <v>7707013</v>
      </c>
      <c r="C40" s="75">
        <v>540</v>
      </c>
      <c r="D40" s="154" t="s">
        <v>132</v>
      </c>
      <c r="E40" s="150">
        <v>9000</v>
      </c>
      <c r="F40" s="150">
        <v>9000</v>
      </c>
    </row>
    <row r="41" spans="1:6" ht="47.25">
      <c r="A41" s="63" t="s">
        <v>263</v>
      </c>
      <c r="B41" s="65">
        <v>7707801</v>
      </c>
      <c r="C41" s="152"/>
      <c r="D41" s="153"/>
      <c r="E41" s="147">
        <f>E42+E44+E46+E48</f>
        <v>208000</v>
      </c>
      <c r="F41" s="147">
        <f>F42+F44+F46+F48</f>
        <v>208000</v>
      </c>
    </row>
    <row r="42" spans="1:6" ht="31.5">
      <c r="A42" s="74" t="s">
        <v>170</v>
      </c>
      <c r="B42" s="67">
        <v>7707801</v>
      </c>
      <c r="C42" s="75">
        <v>111</v>
      </c>
      <c r="D42" s="154"/>
      <c r="E42" s="150">
        <f>E43</f>
        <v>195000</v>
      </c>
      <c r="F42" s="150">
        <f>F43</f>
        <v>195000</v>
      </c>
    </row>
    <row r="43" spans="1:6">
      <c r="A43" s="74" t="s">
        <v>151</v>
      </c>
      <c r="B43" s="67">
        <v>7707801</v>
      </c>
      <c r="C43" s="75">
        <v>111</v>
      </c>
      <c r="D43" s="154" t="s">
        <v>152</v>
      </c>
      <c r="E43" s="150">
        <v>195000</v>
      </c>
      <c r="F43" s="150">
        <v>195000</v>
      </c>
    </row>
    <row r="44" spans="1:6">
      <c r="A44" s="60" t="s">
        <v>151</v>
      </c>
      <c r="B44" s="67">
        <v>7707801</v>
      </c>
      <c r="C44" s="67">
        <v>122</v>
      </c>
      <c r="D44" s="66" t="s">
        <v>152</v>
      </c>
      <c r="E44" s="69">
        <v>1000</v>
      </c>
      <c r="F44" s="168">
        <v>1000</v>
      </c>
    </row>
    <row r="45" spans="1:6">
      <c r="A45" s="74" t="s">
        <v>151</v>
      </c>
      <c r="B45" s="67">
        <v>7707801</v>
      </c>
      <c r="C45" s="75">
        <v>242</v>
      </c>
      <c r="D45" s="154" t="s">
        <v>152</v>
      </c>
      <c r="E45" s="150"/>
      <c r="F45" s="150"/>
    </row>
    <row r="46" spans="1:6" ht="47.25">
      <c r="A46" s="74" t="s">
        <v>162</v>
      </c>
      <c r="B46" s="67">
        <v>7707801</v>
      </c>
      <c r="C46" s="75">
        <v>244</v>
      </c>
      <c r="D46" s="154"/>
      <c r="E46" s="150">
        <f>E47</f>
        <v>12000</v>
      </c>
      <c r="F46" s="150">
        <f>F47</f>
        <v>12000</v>
      </c>
    </row>
    <row r="47" spans="1:6">
      <c r="A47" s="74" t="s">
        <v>151</v>
      </c>
      <c r="B47" s="67">
        <v>7707801</v>
      </c>
      <c r="C47" s="75">
        <v>244</v>
      </c>
      <c r="D47" s="154" t="s">
        <v>152</v>
      </c>
      <c r="E47" s="150">
        <v>12000</v>
      </c>
      <c r="F47" s="150">
        <v>12000</v>
      </c>
    </row>
    <row r="48" spans="1:6">
      <c r="A48" s="74" t="s">
        <v>169</v>
      </c>
      <c r="B48" s="67">
        <v>7707801</v>
      </c>
      <c r="C48" s="75">
        <v>852</v>
      </c>
      <c r="D48" s="154"/>
      <c r="E48" s="150">
        <f>E49</f>
        <v>0</v>
      </c>
      <c r="F48" s="150">
        <f>F49</f>
        <v>0</v>
      </c>
    </row>
    <row r="49" spans="1:6">
      <c r="A49" s="74" t="s">
        <v>151</v>
      </c>
      <c r="B49" s="67">
        <v>7707801</v>
      </c>
      <c r="C49" s="75">
        <v>852</v>
      </c>
      <c r="D49" s="154" t="s">
        <v>152</v>
      </c>
      <c r="E49" s="150"/>
      <c r="F49" s="150"/>
    </row>
    <row r="50" spans="1:6" ht="47.25">
      <c r="A50" s="63" t="s">
        <v>261</v>
      </c>
      <c r="B50" s="65">
        <v>7707802</v>
      </c>
      <c r="C50" s="75"/>
      <c r="D50" s="154"/>
      <c r="E50" s="147">
        <f>E51+E54</f>
        <v>132000</v>
      </c>
      <c r="F50" s="147">
        <f>F51+F54</f>
        <v>132000</v>
      </c>
    </row>
    <row r="51" spans="1:6" ht="31.5">
      <c r="A51" s="60" t="s">
        <v>170</v>
      </c>
      <c r="B51" s="65">
        <v>7707802</v>
      </c>
      <c r="C51" s="75">
        <v>111</v>
      </c>
      <c r="D51" s="154"/>
      <c r="E51" s="150">
        <f>E52</f>
        <v>130000</v>
      </c>
      <c r="F51" s="150">
        <f>F52</f>
        <v>130000</v>
      </c>
    </row>
    <row r="52" spans="1:6">
      <c r="A52" s="60" t="s">
        <v>262</v>
      </c>
      <c r="B52" s="65">
        <v>7707802</v>
      </c>
      <c r="C52" s="75">
        <v>111</v>
      </c>
      <c r="D52" s="154" t="s">
        <v>152</v>
      </c>
      <c r="E52" s="150">
        <v>130000</v>
      </c>
      <c r="F52" s="150">
        <v>130000</v>
      </c>
    </row>
    <row r="53" spans="1:6" ht="47.25">
      <c r="A53" s="60" t="s">
        <v>162</v>
      </c>
      <c r="B53" s="65">
        <v>7707802</v>
      </c>
      <c r="C53" s="75">
        <v>244</v>
      </c>
      <c r="D53" s="154"/>
      <c r="E53" s="150">
        <f>E54</f>
        <v>2000</v>
      </c>
      <c r="F53" s="150">
        <f>F54</f>
        <v>2000</v>
      </c>
    </row>
    <row r="54" spans="1:6">
      <c r="A54" s="60" t="s">
        <v>262</v>
      </c>
      <c r="B54" s="65">
        <v>7707802</v>
      </c>
      <c r="C54" s="75">
        <v>244</v>
      </c>
      <c r="D54" s="154" t="s">
        <v>152</v>
      </c>
      <c r="E54" s="150">
        <v>2000</v>
      </c>
      <c r="F54" s="150">
        <v>2000</v>
      </c>
    </row>
    <row r="55" spans="1:6" ht="47.25">
      <c r="A55" s="86" t="s">
        <v>174</v>
      </c>
      <c r="B55" s="152">
        <v>7707032</v>
      </c>
      <c r="C55" s="152"/>
      <c r="D55" s="153"/>
      <c r="E55" s="147">
        <f>E56</f>
        <v>21000</v>
      </c>
      <c r="F55" s="147">
        <f>F56</f>
        <v>48000</v>
      </c>
    </row>
    <row r="56" spans="1:6" ht="47.25">
      <c r="A56" s="74" t="s">
        <v>162</v>
      </c>
      <c r="B56" s="75">
        <v>7707032</v>
      </c>
      <c r="C56" s="75">
        <v>244</v>
      </c>
      <c r="D56" s="154"/>
      <c r="E56" s="150">
        <f>E57</f>
        <v>21000</v>
      </c>
      <c r="F56" s="150">
        <f>F57</f>
        <v>48000</v>
      </c>
    </row>
    <row r="57" spans="1:6" ht="47.25">
      <c r="A57" s="74" t="s">
        <v>137</v>
      </c>
      <c r="B57" s="75">
        <v>7707032</v>
      </c>
      <c r="C57" s="75">
        <v>244</v>
      </c>
      <c r="D57" s="154" t="s">
        <v>140</v>
      </c>
      <c r="E57" s="150">
        <v>21000</v>
      </c>
      <c r="F57" s="150">
        <v>48000</v>
      </c>
    </row>
    <row r="58" spans="1:6" ht="47.25">
      <c r="A58" s="63" t="s">
        <v>174</v>
      </c>
      <c r="B58" s="65">
        <v>7707033</v>
      </c>
      <c r="C58" s="65"/>
      <c r="D58" s="64"/>
      <c r="E58" s="71">
        <f>E59</f>
        <v>10800</v>
      </c>
      <c r="F58" s="71">
        <f>F59</f>
        <v>10800</v>
      </c>
    </row>
    <row r="59" spans="1:6" ht="47.25">
      <c r="A59" s="60" t="s">
        <v>162</v>
      </c>
      <c r="B59" s="67">
        <v>7707033</v>
      </c>
      <c r="C59" s="67">
        <v>244</v>
      </c>
      <c r="D59" s="66"/>
      <c r="E59" s="69">
        <f>E60</f>
        <v>10800</v>
      </c>
      <c r="F59" s="69">
        <f>F60</f>
        <v>10800</v>
      </c>
    </row>
    <row r="60" spans="1:6" ht="47.25">
      <c r="A60" s="60" t="s">
        <v>137</v>
      </c>
      <c r="B60" s="67">
        <v>7707033</v>
      </c>
      <c r="C60" s="67">
        <v>244</v>
      </c>
      <c r="D60" s="66" t="s">
        <v>138</v>
      </c>
      <c r="E60" s="69">
        <v>10800</v>
      </c>
      <c r="F60" s="69">
        <v>10800</v>
      </c>
    </row>
    <row r="61" spans="1:6" ht="31.5">
      <c r="A61" s="86" t="s">
        <v>175</v>
      </c>
      <c r="B61" s="152">
        <v>7707501</v>
      </c>
      <c r="C61" s="152"/>
      <c r="D61" s="153"/>
      <c r="E61" s="147">
        <f>E62</f>
        <v>5000</v>
      </c>
      <c r="F61" s="147">
        <f>F62</f>
        <v>5000</v>
      </c>
    </row>
    <row r="62" spans="1:6" ht="47.25">
      <c r="A62" s="74" t="s">
        <v>162</v>
      </c>
      <c r="B62" s="75">
        <v>7707501</v>
      </c>
      <c r="C62" s="75">
        <v>244</v>
      </c>
      <c r="D62" s="154"/>
      <c r="E62" s="150">
        <f>E63</f>
        <v>5000</v>
      </c>
      <c r="F62" s="150">
        <f>F63</f>
        <v>5000</v>
      </c>
    </row>
    <row r="63" spans="1:6">
      <c r="A63" s="74" t="s">
        <v>154</v>
      </c>
      <c r="B63" s="75">
        <v>7707501</v>
      </c>
      <c r="C63" s="75">
        <v>244</v>
      </c>
      <c r="D63" s="154" t="s">
        <v>155</v>
      </c>
      <c r="E63" s="150">
        <v>5000</v>
      </c>
      <c r="F63" s="150">
        <v>5000</v>
      </c>
    </row>
    <row r="64" spans="1:6" ht="31.5">
      <c r="A64" s="155" t="s">
        <v>180</v>
      </c>
      <c r="B64" s="146">
        <v>7707502</v>
      </c>
      <c r="C64" s="152"/>
      <c r="D64" s="153"/>
      <c r="E64" s="147">
        <f>E65+E67</f>
        <v>160800</v>
      </c>
      <c r="F64" s="147">
        <f>F65+F67</f>
        <v>170000</v>
      </c>
    </row>
    <row r="65" spans="1:6" ht="47.25">
      <c r="A65" s="74" t="s">
        <v>162</v>
      </c>
      <c r="B65" s="75">
        <v>7707502</v>
      </c>
      <c r="C65" s="75">
        <v>244</v>
      </c>
      <c r="D65" s="154"/>
      <c r="E65" s="150">
        <f>E66</f>
        <v>150800</v>
      </c>
      <c r="F65" s="150">
        <f>F66</f>
        <v>125000</v>
      </c>
    </row>
    <row r="66" spans="1:6">
      <c r="A66" s="74" t="s">
        <v>143</v>
      </c>
      <c r="B66" s="75">
        <v>7707502</v>
      </c>
      <c r="C66" s="75">
        <v>244</v>
      </c>
      <c r="D66" s="154" t="s">
        <v>144</v>
      </c>
      <c r="E66" s="150">
        <v>150800</v>
      </c>
      <c r="F66" s="150">
        <v>125000</v>
      </c>
    </row>
    <row r="67" spans="1:6" ht="47.25">
      <c r="A67" s="60" t="s">
        <v>162</v>
      </c>
      <c r="B67" s="67">
        <v>7707502</v>
      </c>
      <c r="C67" s="67">
        <v>244</v>
      </c>
      <c r="D67" s="66"/>
      <c r="E67" s="69">
        <f>E68</f>
        <v>10000</v>
      </c>
      <c r="F67" s="69">
        <f>F68</f>
        <v>45000</v>
      </c>
    </row>
    <row r="68" spans="1:6">
      <c r="A68" s="60" t="s">
        <v>154</v>
      </c>
      <c r="B68" s="67">
        <v>7707502</v>
      </c>
      <c r="C68" s="67">
        <v>244</v>
      </c>
      <c r="D68" s="66" t="s">
        <v>155</v>
      </c>
      <c r="E68" s="69">
        <v>10000</v>
      </c>
      <c r="F68" s="69">
        <v>45000</v>
      </c>
    </row>
    <row r="69" spans="1:6" ht="31.5">
      <c r="A69" s="133" t="s">
        <v>284</v>
      </c>
      <c r="B69" s="65">
        <v>7707503</v>
      </c>
      <c r="C69" s="65"/>
      <c r="D69" s="64"/>
      <c r="E69" s="71">
        <f>E70</f>
        <v>1000</v>
      </c>
      <c r="F69" s="71">
        <f>F70</f>
        <v>2000</v>
      </c>
    </row>
    <row r="70" spans="1:6" ht="47.25">
      <c r="A70" s="60" t="s">
        <v>162</v>
      </c>
      <c r="B70" s="67">
        <v>7707503</v>
      </c>
      <c r="C70" s="67">
        <v>244</v>
      </c>
      <c r="D70" s="66"/>
      <c r="E70" s="69">
        <f>E71</f>
        <v>1000</v>
      </c>
      <c r="F70" s="69">
        <f>F71</f>
        <v>2000</v>
      </c>
    </row>
    <row r="71" spans="1:6">
      <c r="A71" s="60" t="s">
        <v>154</v>
      </c>
      <c r="B71" s="67">
        <v>7707503</v>
      </c>
      <c r="C71" s="67">
        <v>244</v>
      </c>
      <c r="D71" s="66" t="s">
        <v>155</v>
      </c>
      <c r="E71" s="69">
        <v>1000</v>
      </c>
      <c r="F71" s="69">
        <v>2000</v>
      </c>
    </row>
    <row r="72" spans="1:6" ht="31.5">
      <c r="A72" s="133" t="s">
        <v>285</v>
      </c>
      <c r="B72" s="65">
        <v>7707504</v>
      </c>
      <c r="C72" s="65"/>
      <c r="D72" s="64"/>
      <c r="E72" s="71">
        <f>E73</f>
        <v>1000</v>
      </c>
      <c r="F72" s="71">
        <f>F73</f>
        <v>2000</v>
      </c>
    </row>
    <row r="73" spans="1:6" ht="47.25">
      <c r="A73" s="60" t="s">
        <v>162</v>
      </c>
      <c r="B73" s="67">
        <v>7707504</v>
      </c>
      <c r="C73" s="67">
        <v>244</v>
      </c>
      <c r="D73" s="66"/>
      <c r="E73" s="69">
        <f>E74</f>
        <v>1000</v>
      </c>
      <c r="F73" s="69">
        <f>F74</f>
        <v>2000</v>
      </c>
    </row>
    <row r="74" spans="1:6">
      <c r="A74" s="60" t="s">
        <v>154</v>
      </c>
      <c r="B74" s="67">
        <v>7707504</v>
      </c>
      <c r="C74" s="67">
        <v>244</v>
      </c>
      <c r="D74" s="66" t="s">
        <v>155</v>
      </c>
      <c r="E74" s="69">
        <v>1000</v>
      </c>
      <c r="F74" s="69">
        <v>2000</v>
      </c>
    </row>
    <row r="75" spans="1:6" ht="31.5">
      <c r="A75" s="63" t="s">
        <v>177</v>
      </c>
      <c r="B75" s="65">
        <v>7707505</v>
      </c>
      <c r="C75" s="65"/>
      <c r="D75" s="64"/>
      <c r="E75" s="71">
        <f>E76</f>
        <v>28000</v>
      </c>
      <c r="F75" s="71">
        <f>F76</f>
        <v>44000</v>
      </c>
    </row>
    <row r="76" spans="1:6" ht="47.25">
      <c r="A76" s="60" t="s">
        <v>162</v>
      </c>
      <c r="B76" s="67">
        <v>7707505</v>
      </c>
      <c r="C76" s="67">
        <v>244</v>
      </c>
      <c r="D76" s="66"/>
      <c r="E76" s="69">
        <f>E77</f>
        <v>28000</v>
      </c>
      <c r="F76" s="69">
        <f>F77</f>
        <v>44000</v>
      </c>
    </row>
    <row r="77" spans="1:6">
      <c r="A77" s="60" t="s">
        <v>154</v>
      </c>
      <c r="B77" s="67">
        <v>7707505</v>
      </c>
      <c r="C77" s="67">
        <v>244</v>
      </c>
      <c r="D77" s="66" t="s">
        <v>155</v>
      </c>
      <c r="E77" s="69">
        <v>28000</v>
      </c>
      <c r="F77" s="69">
        <v>44000</v>
      </c>
    </row>
    <row r="78" spans="1:6" s="140" customFormat="1" ht="31.5">
      <c r="A78" s="136" t="s">
        <v>288</v>
      </c>
      <c r="B78" s="137">
        <v>7708022</v>
      </c>
      <c r="C78" s="137"/>
      <c r="D78" s="138"/>
      <c r="E78" s="139">
        <f>E79</f>
        <v>30000</v>
      </c>
      <c r="F78" s="139">
        <f>F79</f>
        <v>30000</v>
      </c>
    </row>
    <row r="79" spans="1:6" ht="34.5" customHeight="1">
      <c r="A79" s="141" t="s">
        <v>287</v>
      </c>
      <c r="B79" s="143">
        <v>7708022</v>
      </c>
      <c r="C79" s="143">
        <v>321</v>
      </c>
      <c r="D79" s="144"/>
      <c r="E79" s="145">
        <f>E80</f>
        <v>30000</v>
      </c>
      <c r="F79" s="145">
        <f>F80</f>
        <v>30000</v>
      </c>
    </row>
    <row r="80" spans="1:6">
      <c r="A80" s="141" t="s">
        <v>283</v>
      </c>
      <c r="B80" s="143">
        <v>7708022</v>
      </c>
      <c r="C80" s="143">
        <v>321</v>
      </c>
      <c r="D80" s="144" t="s">
        <v>286</v>
      </c>
      <c r="E80" s="145">
        <v>30000</v>
      </c>
      <c r="F80" s="145">
        <v>30000</v>
      </c>
    </row>
    <row r="81" spans="1:6" ht="31.5">
      <c r="A81" s="63" t="s">
        <v>307</v>
      </c>
      <c r="B81" s="65">
        <v>7709006</v>
      </c>
      <c r="C81" s="65"/>
      <c r="D81" s="64"/>
      <c r="E81" s="71">
        <f>E82</f>
        <v>95000</v>
      </c>
      <c r="F81" s="71">
        <f>F82</f>
        <v>0</v>
      </c>
    </row>
    <row r="82" spans="1:6" ht="31.5">
      <c r="A82" s="60" t="s">
        <v>323</v>
      </c>
      <c r="B82" s="67">
        <v>7709006</v>
      </c>
      <c r="C82" s="67">
        <v>880</v>
      </c>
      <c r="D82" s="66"/>
      <c r="E82" s="69">
        <f>E83</f>
        <v>95000</v>
      </c>
      <c r="F82" s="69">
        <f>F83</f>
        <v>0</v>
      </c>
    </row>
    <row r="83" spans="1:6">
      <c r="A83" s="60" t="s">
        <v>324</v>
      </c>
      <c r="B83" s="67">
        <v>7709006</v>
      </c>
      <c r="C83" s="67">
        <v>880</v>
      </c>
      <c r="D83" s="66" t="s">
        <v>319</v>
      </c>
      <c r="E83" s="69">
        <v>95000</v>
      </c>
      <c r="F83" s="69">
        <v>0</v>
      </c>
    </row>
    <row r="84" spans="1:6" ht="72">
      <c r="A84" s="167" t="s">
        <v>330</v>
      </c>
      <c r="B84" s="65" t="s">
        <v>328</v>
      </c>
      <c r="C84" s="65"/>
      <c r="D84" s="64"/>
      <c r="E84" s="71">
        <f>E85</f>
        <v>700</v>
      </c>
      <c r="F84" s="71">
        <f>F85</f>
        <v>700</v>
      </c>
    </row>
    <row r="85" spans="1:6" ht="47.25">
      <c r="A85" s="60" t="s">
        <v>162</v>
      </c>
      <c r="B85" s="67" t="s">
        <v>328</v>
      </c>
      <c r="C85" s="67">
        <v>244</v>
      </c>
      <c r="D85" s="66"/>
      <c r="E85" s="69">
        <f>E86</f>
        <v>700</v>
      </c>
      <c r="F85" s="69">
        <f>F86</f>
        <v>700</v>
      </c>
    </row>
    <row r="86" spans="1:6">
      <c r="A86" s="60" t="s">
        <v>305</v>
      </c>
      <c r="B86" s="67" t="s">
        <v>328</v>
      </c>
      <c r="C86" s="67">
        <v>244</v>
      </c>
      <c r="D86" s="66" t="s">
        <v>327</v>
      </c>
      <c r="E86" s="69">
        <v>700</v>
      </c>
      <c r="F86" s="69">
        <v>700</v>
      </c>
    </row>
    <row r="87" spans="1:6">
      <c r="A87" s="86" t="s">
        <v>153</v>
      </c>
      <c r="B87" s="152"/>
      <c r="C87" s="152"/>
      <c r="D87" s="153"/>
      <c r="E87" s="147">
        <f>E13+E18+E21+E25+E38+E41+E50+E55+E58+E61+E64+E69+E72+E75+E78+E81+E84</f>
        <v>2606100</v>
      </c>
      <c r="F87" s="147">
        <f>F13+F18+F21+F25+F38+F41+F50+F55+F58+F61+F64+F69+F72+F75+F78+F84</f>
        <v>2613300</v>
      </c>
    </row>
    <row r="88" spans="1:6">
      <c r="E88" s="156"/>
      <c r="F88" s="157"/>
    </row>
    <row r="89" spans="1:6" ht="18.75">
      <c r="A89" s="1" t="s">
        <v>272</v>
      </c>
      <c r="E89" s="1"/>
      <c r="F89" s="2" t="s">
        <v>278</v>
      </c>
    </row>
    <row r="92" spans="1:6">
      <c r="E92" s="55"/>
      <c r="F92" s="55"/>
    </row>
    <row r="93" spans="1:6">
      <c r="E93" s="55"/>
      <c r="F93" s="55"/>
    </row>
    <row r="94" spans="1:6">
      <c r="E94" s="55"/>
      <c r="F94" s="55"/>
    </row>
    <row r="95" spans="1:6">
      <c r="E95" s="55"/>
      <c r="F95" s="55"/>
    </row>
    <row r="96" spans="1:6">
      <c r="E96" s="55"/>
    </row>
    <row r="98" spans="5:6">
      <c r="E98" s="54"/>
      <c r="F98" s="54"/>
    </row>
  </sheetData>
  <mergeCells count="8">
    <mergeCell ref="A6:F6"/>
    <mergeCell ref="A7:F7"/>
    <mergeCell ref="A8:F8"/>
    <mergeCell ref="A11:A12"/>
    <mergeCell ref="B11:B12"/>
    <mergeCell ref="C11:C12"/>
    <mergeCell ref="D11:D12"/>
    <mergeCell ref="E11:F11"/>
  </mergeCells>
  <phoneticPr fontId="15" type="noConversion"/>
  <pageMargins left="0.7" right="0.7" top="0.75" bottom="0.75" header="0.3" footer="0.3"/>
  <pageSetup paperSize="9" scale="60" orientation="portrait" verticalDpi="0" r:id="rId1"/>
  <rowBreaks count="1" manualBreakCount="1">
    <brk id="37" max="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F79"/>
  <sheetViews>
    <sheetView workbookViewId="0">
      <selection sqref="A1:XFD1048576"/>
    </sheetView>
  </sheetViews>
  <sheetFormatPr defaultRowHeight="15.75"/>
  <cols>
    <col min="1" max="1" width="73.42578125" style="27" bestFit="1" customWidth="1"/>
    <col min="2" max="3" width="14.7109375" style="27" customWidth="1"/>
    <col min="4" max="4" width="17.28515625" style="43" customWidth="1"/>
    <col min="5" max="5" width="10" style="43" customWidth="1"/>
    <col min="6" max="6" width="19.7109375" style="39" bestFit="1" customWidth="1"/>
  </cols>
  <sheetData>
    <row r="1" spans="1:6">
      <c r="D1" s="42" t="s">
        <v>206</v>
      </c>
    </row>
    <row r="2" spans="1:6">
      <c r="D2" s="42" t="s">
        <v>160</v>
      </c>
    </row>
    <row r="3" spans="1:6">
      <c r="D3" s="28" t="s">
        <v>275</v>
      </c>
    </row>
    <row r="4" spans="1:6">
      <c r="D4" s="42" t="s">
        <v>422</v>
      </c>
    </row>
    <row r="5" spans="1:6">
      <c r="D5" s="42"/>
      <c r="E5" s="42"/>
    </row>
    <row r="6" spans="1:6">
      <c r="A6" s="249" t="s">
        <v>213</v>
      </c>
      <c r="B6" s="249"/>
      <c r="C6" s="250"/>
      <c r="D6" s="250"/>
      <c r="E6" s="250"/>
      <c r="F6" s="250"/>
    </row>
    <row r="7" spans="1:6">
      <c r="A7" s="249" t="s">
        <v>289</v>
      </c>
      <c r="B7" s="249"/>
      <c r="C7" s="249"/>
      <c r="D7" s="249"/>
      <c r="E7" s="249"/>
      <c r="F7" s="249"/>
    </row>
    <row r="8" spans="1:6">
      <c r="A8" s="249" t="s">
        <v>334</v>
      </c>
      <c r="B8" s="249"/>
      <c r="C8" s="249"/>
      <c r="D8" s="249"/>
      <c r="E8" s="249"/>
      <c r="F8" s="249"/>
    </row>
    <row r="9" spans="1:6">
      <c r="A9" s="31" t="s">
        <v>122</v>
      </c>
      <c r="B9" s="31" t="s">
        <v>122</v>
      </c>
      <c r="C9" s="31" t="s">
        <v>122</v>
      </c>
      <c r="D9" s="44" t="s">
        <v>122</v>
      </c>
      <c r="E9" s="44" t="s">
        <v>122</v>
      </c>
      <c r="F9" s="31"/>
    </row>
    <row r="10" spans="1:6">
      <c r="A10" s="258" t="s">
        <v>123</v>
      </c>
      <c r="B10" s="260" t="s">
        <v>207</v>
      </c>
      <c r="C10" s="260" t="s">
        <v>124</v>
      </c>
      <c r="D10" s="262" t="s">
        <v>158</v>
      </c>
      <c r="E10" s="262" t="s">
        <v>159</v>
      </c>
      <c r="F10" s="79" t="s">
        <v>19</v>
      </c>
    </row>
    <row r="11" spans="1:6">
      <c r="A11" s="259"/>
      <c r="B11" s="261"/>
      <c r="C11" s="261"/>
      <c r="D11" s="263"/>
      <c r="E11" s="263"/>
      <c r="F11" s="40">
        <v>2016</v>
      </c>
    </row>
    <row r="12" spans="1:6" ht="31.5">
      <c r="A12" s="57" t="s">
        <v>279</v>
      </c>
      <c r="B12" s="58" t="s">
        <v>322</v>
      </c>
      <c r="C12" s="58"/>
      <c r="D12" s="59"/>
      <c r="E12" s="59"/>
      <c r="F12" s="52"/>
    </row>
    <row r="13" spans="1:6">
      <c r="A13" s="33" t="s">
        <v>125</v>
      </c>
      <c r="B13" s="58" t="s">
        <v>322</v>
      </c>
      <c r="C13" s="58" t="s">
        <v>126</v>
      </c>
      <c r="D13" s="59"/>
      <c r="E13" s="59"/>
      <c r="F13" s="71">
        <f>F14+F18+F25+F29</f>
        <v>1496735.3</v>
      </c>
    </row>
    <row r="14" spans="1:6" ht="31.5">
      <c r="A14" s="33" t="s">
        <v>127</v>
      </c>
      <c r="B14" s="58" t="s">
        <v>322</v>
      </c>
      <c r="C14" s="58" t="s">
        <v>128</v>
      </c>
      <c r="D14" s="59"/>
      <c r="E14" s="59"/>
      <c r="F14" s="71">
        <f>F15</f>
        <v>236300</v>
      </c>
    </row>
    <row r="15" spans="1:6">
      <c r="A15" s="63" t="s">
        <v>163</v>
      </c>
      <c r="B15" s="58" t="s">
        <v>322</v>
      </c>
      <c r="C15" s="58" t="s">
        <v>128</v>
      </c>
      <c r="D15" s="59">
        <v>7700300000</v>
      </c>
      <c r="E15" s="59"/>
      <c r="F15" s="70">
        <f>F16+F17</f>
        <v>236300</v>
      </c>
    </row>
    <row r="16" spans="1:6" ht="32.25" customHeight="1">
      <c r="A16" s="36" t="s">
        <v>161</v>
      </c>
      <c r="B16" s="61" t="s">
        <v>322</v>
      </c>
      <c r="C16" s="61" t="s">
        <v>128</v>
      </c>
      <c r="D16" s="62">
        <v>7700380110</v>
      </c>
      <c r="E16" s="62">
        <v>121</v>
      </c>
      <c r="F16" s="53">
        <v>233300</v>
      </c>
    </row>
    <row r="17" spans="1:6" ht="31.5">
      <c r="A17" s="36" t="s">
        <v>166</v>
      </c>
      <c r="B17" s="61" t="s">
        <v>322</v>
      </c>
      <c r="C17" s="66" t="s">
        <v>128</v>
      </c>
      <c r="D17" s="67">
        <v>7700380190</v>
      </c>
      <c r="E17" s="67">
        <v>122</v>
      </c>
      <c r="F17" s="69">
        <v>3000</v>
      </c>
    </row>
    <row r="18" spans="1:6">
      <c r="A18" s="63" t="s">
        <v>165</v>
      </c>
      <c r="B18" s="58" t="s">
        <v>322</v>
      </c>
      <c r="C18" s="64" t="s">
        <v>130</v>
      </c>
      <c r="D18" s="65">
        <v>7700400000</v>
      </c>
      <c r="E18" s="65"/>
      <c r="F18" s="71">
        <f>SUM(F19:F24)</f>
        <v>1248435.3</v>
      </c>
    </row>
    <row r="19" spans="1:6" ht="31.5">
      <c r="A19" s="60" t="s">
        <v>161</v>
      </c>
      <c r="B19" s="61" t="s">
        <v>322</v>
      </c>
      <c r="C19" s="66" t="s">
        <v>130</v>
      </c>
      <c r="D19" s="67">
        <v>7700480110</v>
      </c>
      <c r="E19" s="67">
        <v>121</v>
      </c>
      <c r="F19" s="69">
        <v>1084000</v>
      </c>
    </row>
    <row r="20" spans="1:6" ht="31.5">
      <c r="A20" s="36" t="s">
        <v>166</v>
      </c>
      <c r="B20" s="61" t="s">
        <v>322</v>
      </c>
      <c r="C20" s="66" t="s">
        <v>130</v>
      </c>
      <c r="D20" s="67">
        <v>7700480190</v>
      </c>
      <c r="E20" s="67">
        <v>122</v>
      </c>
      <c r="F20" s="69">
        <v>3000</v>
      </c>
    </row>
    <row r="21" spans="1:6" ht="31.5">
      <c r="A21" s="60" t="s">
        <v>167</v>
      </c>
      <c r="B21" s="61" t="s">
        <v>322</v>
      </c>
      <c r="C21" s="66" t="s">
        <v>130</v>
      </c>
      <c r="D21" s="67">
        <v>770048019</v>
      </c>
      <c r="E21" s="62">
        <v>244</v>
      </c>
      <c r="F21" s="53">
        <v>79435.3</v>
      </c>
    </row>
    <row r="22" spans="1:6" ht="31.5">
      <c r="A22" s="68" t="s">
        <v>162</v>
      </c>
      <c r="B22" s="61" t="s">
        <v>322</v>
      </c>
      <c r="C22" s="66" t="s">
        <v>130</v>
      </c>
      <c r="D22" s="67">
        <v>7700480190</v>
      </c>
      <c r="E22" s="62">
        <v>244</v>
      </c>
      <c r="F22" s="53">
        <v>72000</v>
      </c>
    </row>
    <row r="23" spans="1:6">
      <c r="A23" s="60" t="s">
        <v>169</v>
      </c>
      <c r="B23" s="61" t="s">
        <v>322</v>
      </c>
      <c r="C23" s="66" t="s">
        <v>130</v>
      </c>
      <c r="D23" s="67">
        <v>7700489999</v>
      </c>
      <c r="E23" s="67">
        <v>852</v>
      </c>
      <c r="F23" s="69">
        <v>4000</v>
      </c>
    </row>
    <row r="24" spans="1:6" s="175" customFormat="1" ht="31.5">
      <c r="A24" s="170" t="s">
        <v>162</v>
      </c>
      <c r="B24" s="171" t="s">
        <v>322</v>
      </c>
      <c r="C24" s="171" t="s">
        <v>138</v>
      </c>
      <c r="D24" s="172">
        <v>7700487010</v>
      </c>
      <c r="E24" s="173">
        <v>244</v>
      </c>
      <c r="F24" s="174">
        <v>6000</v>
      </c>
    </row>
    <row r="25" spans="1:6" ht="34.5" customHeight="1">
      <c r="A25" s="33" t="s">
        <v>131</v>
      </c>
      <c r="B25" s="58" t="s">
        <v>322</v>
      </c>
      <c r="C25" s="64" t="s">
        <v>132</v>
      </c>
      <c r="D25" s="65"/>
      <c r="E25" s="65"/>
      <c r="F25" s="71">
        <f>F26</f>
        <v>9000</v>
      </c>
    </row>
    <row r="26" spans="1:6" ht="31.5">
      <c r="A26" s="60" t="s">
        <v>168</v>
      </c>
      <c r="B26" s="61" t="s">
        <v>322</v>
      </c>
      <c r="C26" s="66" t="s">
        <v>132</v>
      </c>
      <c r="D26" s="67">
        <v>7701300000</v>
      </c>
      <c r="E26" s="67"/>
      <c r="F26" s="69">
        <f>F27</f>
        <v>9000</v>
      </c>
    </row>
    <row r="27" spans="1:6">
      <c r="A27" s="60" t="s">
        <v>39</v>
      </c>
      <c r="B27" s="61" t="s">
        <v>322</v>
      </c>
      <c r="C27" s="66" t="s">
        <v>132</v>
      </c>
      <c r="D27" s="67">
        <v>7701389999</v>
      </c>
      <c r="E27" s="67">
        <v>540</v>
      </c>
      <c r="F27" s="69">
        <v>9000</v>
      </c>
    </row>
    <row r="28" spans="1:6">
      <c r="A28" s="60" t="s">
        <v>307</v>
      </c>
      <c r="B28" s="61" t="s">
        <v>322</v>
      </c>
      <c r="C28" s="66" t="s">
        <v>319</v>
      </c>
      <c r="D28" s="67">
        <v>9020180190</v>
      </c>
      <c r="E28" s="67">
        <v>880</v>
      </c>
      <c r="F28" s="69">
        <v>95000</v>
      </c>
    </row>
    <row r="29" spans="1:6">
      <c r="A29" s="33" t="s">
        <v>133</v>
      </c>
      <c r="B29" s="58" t="s">
        <v>322</v>
      </c>
      <c r="C29" s="64" t="s">
        <v>134</v>
      </c>
      <c r="D29" s="65"/>
      <c r="E29" s="65"/>
      <c r="F29" s="71">
        <f>F30</f>
        <v>3000</v>
      </c>
    </row>
    <row r="30" spans="1:6">
      <c r="A30" s="60" t="s">
        <v>172</v>
      </c>
      <c r="B30" s="61" t="s">
        <v>322</v>
      </c>
      <c r="C30" s="66" t="s">
        <v>134</v>
      </c>
      <c r="D30" s="67">
        <v>7700100000</v>
      </c>
      <c r="E30" s="67"/>
      <c r="F30" s="69">
        <f>F31</f>
        <v>3000</v>
      </c>
    </row>
    <row r="31" spans="1:6">
      <c r="A31" s="60" t="s">
        <v>173</v>
      </c>
      <c r="B31" s="61" t="s">
        <v>322</v>
      </c>
      <c r="C31" s="66" t="s">
        <v>134</v>
      </c>
      <c r="D31" s="67">
        <v>7700189120</v>
      </c>
      <c r="E31" s="67">
        <v>870</v>
      </c>
      <c r="F31" s="69">
        <v>3000</v>
      </c>
    </row>
    <row r="32" spans="1:6" ht="48">
      <c r="A32" s="167" t="s">
        <v>330</v>
      </c>
      <c r="B32" s="58" t="s">
        <v>322</v>
      </c>
      <c r="C32" s="64" t="s">
        <v>327</v>
      </c>
      <c r="D32" s="65"/>
      <c r="E32" s="65"/>
      <c r="F32" s="71">
        <f>F33</f>
        <v>700</v>
      </c>
    </row>
    <row r="33" spans="1:6" ht="31.5">
      <c r="A33" s="170" t="s">
        <v>162</v>
      </c>
      <c r="B33" s="61" t="s">
        <v>322</v>
      </c>
      <c r="C33" s="66" t="s">
        <v>327</v>
      </c>
      <c r="D33" s="67" t="s">
        <v>368</v>
      </c>
      <c r="E33" s="67"/>
      <c r="F33" s="69">
        <v>700</v>
      </c>
    </row>
    <row r="34" spans="1:6">
      <c r="A34" s="60" t="s">
        <v>331</v>
      </c>
      <c r="B34" s="61" t="s">
        <v>322</v>
      </c>
      <c r="C34" s="66" t="s">
        <v>327</v>
      </c>
      <c r="D34" s="67" t="s">
        <v>392</v>
      </c>
      <c r="E34" s="67">
        <v>244</v>
      </c>
      <c r="F34" s="69">
        <v>700</v>
      </c>
    </row>
    <row r="35" spans="1:6">
      <c r="A35" s="33" t="s">
        <v>202</v>
      </c>
      <c r="B35" s="45" t="s">
        <v>322</v>
      </c>
      <c r="C35" s="64" t="s">
        <v>203</v>
      </c>
      <c r="D35" s="65"/>
      <c r="E35" s="65"/>
      <c r="F35" s="71">
        <f>F36</f>
        <v>37000</v>
      </c>
    </row>
    <row r="36" spans="1:6">
      <c r="A36" s="60" t="s">
        <v>201</v>
      </c>
      <c r="B36" s="66" t="s">
        <v>322</v>
      </c>
      <c r="C36" s="66" t="s">
        <v>200</v>
      </c>
      <c r="D36" s="67"/>
      <c r="E36" s="67"/>
      <c r="F36" s="69">
        <f>F37</f>
        <v>37000</v>
      </c>
    </row>
    <row r="37" spans="1:6" ht="47.25">
      <c r="A37" s="47" t="s">
        <v>199</v>
      </c>
      <c r="B37" s="66" t="s">
        <v>322</v>
      </c>
      <c r="C37" s="66" t="s">
        <v>200</v>
      </c>
      <c r="D37" s="67">
        <v>7030251180</v>
      </c>
      <c r="E37" s="67"/>
      <c r="F37" s="69">
        <f>F38+F39</f>
        <v>37000</v>
      </c>
    </row>
    <row r="38" spans="1:6" ht="37.5" customHeight="1">
      <c r="A38" s="60" t="s">
        <v>161</v>
      </c>
      <c r="B38" s="66" t="s">
        <v>322</v>
      </c>
      <c r="C38" s="66" t="s">
        <v>200</v>
      </c>
      <c r="D38" s="67">
        <v>7030251180</v>
      </c>
      <c r="E38" s="67">
        <v>121</v>
      </c>
      <c r="F38" s="69">
        <v>33340</v>
      </c>
    </row>
    <row r="39" spans="1:6" ht="31.5">
      <c r="A39" s="68" t="s">
        <v>162</v>
      </c>
      <c r="B39" s="66" t="s">
        <v>322</v>
      </c>
      <c r="C39" s="66" t="s">
        <v>200</v>
      </c>
      <c r="D39" s="67">
        <v>7030251180</v>
      </c>
      <c r="E39" s="67">
        <v>244</v>
      </c>
      <c r="F39" s="69">
        <v>3660</v>
      </c>
    </row>
    <row r="40" spans="1:6" ht="31.5">
      <c r="A40" s="33" t="s">
        <v>135</v>
      </c>
      <c r="B40" s="64" t="s">
        <v>322</v>
      </c>
      <c r="C40" s="64" t="s">
        <v>136</v>
      </c>
      <c r="D40" s="65"/>
      <c r="E40" s="65"/>
      <c r="F40" s="71">
        <f>F41+F44+F47</f>
        <v>34800</v>
      </c>
    </row>
    <row r="41" spans="1:6" ht="45" customHeight="1">
      <c r="A41" s="33" t="s">
        <v>385</v>
      </c>
      <c r="B41" s="64" t="s">
        <v>322</v>
      </c>
      <c r="C41" s="64" t="s">
        <v>138</v>
      </c>
      <c r="D41" s="65">
        <v>4100000000</v>
      </c>
      <c r="E41" s="65"/>
      <c r="F41" s="71">
        <v>4000</v>
      </c>
    </row>
    <row r="42" spans="1:6" ht="45" customHeight="1">
      <c r="A42" s="33" t="s">
        <v>386</v>
      </c>
      <c r="B42" s="64" t="s">
        <v>322</v>
      </c>
      <c r="C42" s="64" t="s">
        <v>138</v>
      </c>
      <c r="D42" s="65">
        <v>4100100000</v>
      </c>
      <c r="E42" s="65">
        <v>244</v>
      </c>
      <c r="F42" s="71">
        <v>4000</v>
      </c>
    </row>
    <row r="43" spans="1:6" ht="45" customHeight="1">
      <c r="A43" s="33" t="s">
        <v>387</v>
      </c>
      <c r="B43" s="64" t="s">
        <v>322</v>
      </c>
      <c r="C43" s="64" t="s">
        <v>138</v>
      </c>
      <c r="D43" s="65">
        <v>4100189999</v>
      </c>
      <c r="E43" s="65">
        <v>244</v>
      </c>
      <c r="F43" s="71">
        <v>4000</v>
      </c>
    </row>
    <row r="44" spans="1:6" s="175" customFormat="1" ht="31.5">
      <c r="A44" s="176" t="s">
        <v>137</v>
      </c>
      <c r="B44" s="177" t="s">
        <v>322</v>
      </c>
      <c r="C44" s="177" t="s">
        <v>138</v>
      </c>
      <c r="D44" s="178"/>
      <c r="E44" s="178"/>
      <c r="F44" s="179">
        <f>F45</f>
        <v>10800</v>
      </c>
    </row>
    <row r="45" spans="1:6" s="175" customFormat="1" ht="31.5">
      <c r="A45" s="180" t="s">
        <v>137</v>
      </c>
      <c r="B45" s="171" t="s">
        <v>322</v>
      </c>
      <c r="C45" s="171" t="s">
        <v>138</v>
      </c>
      <c r="D45" s="172">
        <v>7703300000</v>
      </c>
      <c r="E45" s="173"/>
      <c r="F45" s="174">
        <f>F46</f>
        <v>10800</v>
      </c>
    </row>
    <row r="46" spans="1:6" s="175" customFormat="1" ht="31.5">
      <c r="A46" s="170" t="s">
        <v>162</v>
      </c>
      <c r="B46" s="171" t="s">
        <v>322</v>
      </c>
      <c r="C46" s="171" t="s">
        <v>138</v>
      </c>
      <c r="D46" s="172">
        <v>7703387010</v>
      </c>
      <c r="E46" s="173">
        <v>540</v>
      </c>
      <c r="F46" s="174">
        <v>10800</v>
      </c>
    </row>
    <row r="47" spans="1:6" s="175" customFormat="1" ht="31.5">
      <c r="A47" s="176" t="s">
        <v>174</v>
      </c>
      <c r="B47" s="177" t="s">
        <v>322</v>
      </c>
      <c r="C47" s="177" t="s">
        <v>140</v>
      </c>
      <c r="D47" s="178"/>
      <c r="E47" s="178"/>
      <c r="F47" s="179">
        <f>F48</f>
        <v>20000</v>
      </c>
    </row>
    <row r="48" spans="1:6" ht="31.5">
      <c r="A48" s="68" t="s">
        <v>162</v>
      </c>
      <c r="B48" s="66" t="s">
        <v>322</v>
      </c>
      <c r="C48" s="66" t="s">
        <v>140</v>
      </c>
      <c r="D48" s="67">
        <v>7703280190</v>
      </c>
      <c r="E48" s="67">
        <v>244</v>
      </c>
      <c r="F48" s="69">
        <v>20000</v>
      </c>
    </row>
    <row r="49" spans="1:6">
      <c r="A49" s="33" t="s">
        <v>141</v>
      </c>
      <c r="B49" s="64" t="s">
        <v>322</v>
      </c>
      <c r="C49" s="64" t="s">
        <v>142</v>
      </c>
      <c r="D49" s="65"/>
      <c r="E49" s="65"/>
      <c r="F49" s="71">
        <f>F50</f>
        <v>166664.70000000001</v>
      </c>
    </row>
    <row r="50" spans="1:6">
      <c r="A50" s="60" t="s">
        <v>143</v>
      </c>
      <c r="B50" s="66" t="s">
        <v>322</v>
      </c>
      <c r="C50" s="66" t="s">
        <v>144</v>
      </c>
      <c r="D50" s="67">
        <v>4200000000</v>
      </c>
      <c r="E50" s="67"/>
      <c r="F50" s="69">
        <v>166664.70000000001</v>
      </c>
    </row>
    <row r="51" spans="1:6" ht="31.5">
      <c r="A51" s="72" t="s">
        <v>180</v>
      </c>
      <c r="B51" s="66" t="s">
        <v>322</v>
      </c>
      <c r="C51" s="66" t="s">
        <v>144</v>
      </c>
      <c r="D51" s="67">
        <v>4200100000</v>
      </c>
      <c r="E51" s="67"/>
      <c r="F51" s="69">
        <v>166664.70000000001</v>
      </c>
    </row>
    <row r="52" spans="1:6" ht="36" customHeight="1">
      <c r="A52" s="133" t="s">
        <v>398</v>
      </c>
      <c r="B52" s="64" t="s">
        <v>322</v>
      </c>
      <c r="C52" s="64" t="s">
        <v>144</v>
      </c>
      <c r="D52" s="65">
        <v>4200189999</v>
      </c>
      <c r="E52" s="65">
        <v>244</v>
      </c>
      <c r="F52" s="71">
        <v>166664.70000000001</v>
      </c>
    </row>
    <row r="53" spans="1:6">
      <c r="A53" s="33" t="s">
        <v>145</v>
      </c>
      <c r="B53" s="64" t="s">
        <v>322</v>
      </c>
      <c r="C53" s="64" t="s">
        <v>146</v>
      </c>
      <c r="D53" s="65"/>
      <c r="E53" s="65"/>
      <c r="F53" s="71">
        <f>F54</f>
        <v>119100</v>
      </c>
    </row>
    <row r="54" spans="1:6">
      <c r="A54" s="63" t="s">
        <v>154</v>
      </c>
      <c r="B54" s="64" t="s">
        <v>322</v>
      </c>
      <c r="C54" s="64" t="s">
        <v>155</v>
      </c>
      <c r="D54" s="65">
        <v>7700100000</v>
      </c>
      <c r="E54" s="65"/>
      <c r="F54" s="71">
        <f>F55+F57+F59+F61+F63</f>
        <v>119100</v>
      </c>
    </row>
    <row r="55" spans="1:6" ht="31.5">
      <c r="A55" s="74" t="s">
        <v>175</v>
      </c>
      <c r="B55" s="66" t="s">
        <v>322</v>
      </c>
      <c r="C55" s="66" t="s">
        <v>155</v>
      </c>
      <c r="D55" s="75">
        <v>7701500000</v>
      </c>
      <c r="E55" s="67"/>
      <c r="F55" s="69">
        <f>F56</f>
        <v>10000</v>
      </c>
    </row>
    <row r="56" spans="1:6" ht="31.5">
      <c r="A56" s="68" t="s">
        <v>162</v>
      </c>
      <c r="B56" s="66" t="s">
        <v>322</v>
      </c>
      <c r="C56" s="66" t="s">
        <v>155</v>
      </c>
      <c r="D56" s="67">
        <v>7701589999</v>
      </c>
      <c r="E56" s="67">
        <v>244</v>
      </c>
      <c r="F56" s="69">
        <v>10000</v>
      </c>
    </row>
    <row r="57" spans="1:6" ht="31.5">
      <c r="A57" s="74" t="s">
        <v>180</v>
      </c>
      <c r="B57" s="66" t="s">
        <v>322</v>
      </c>
      <c r="C57" s="66" t="s">
        <v>155</v>
      </c>
      <c r="D57" s="75">
        <v>7702500000</v>
      </c>
      <c r="E57" s="67"/>
      <c r="F57" s="69">
        <f>F58</f>
        <v>10000</v>
      </c>
    </row>
    <row r="58" spans="1:6" ht="31.5">
      <c r="A58" s="68" t="s">
        <v>162</v>
      </c>
      <c r="B58" s="66" t="s">
        <v>322</v>
      </c>
      <c r="C58" s="66" t="s">
        <v>155</v>
      </c>
      <c r="D58" s="67">
        <v>7702589999</v>
      </c>
      <c r="E58" s="67">
        <v>244</v>
      </c>
      <c r="F58" s="69">
        <v>10000</v>
      </c>
    </row>
    <row r="59" spans="1:6" ht="31.5">
      <c r="A59" s="74" t="s">
        <v>284</v>
      </c>
      <c r="B59" s="66" t="s">
        <v>322</v>
      </c>
      <c r="C59" s="66" t="s">
        <v>155</v>
      </c>
      <c r="D59" s="75">
        <v>7703500000</v>
      </c>
      <c r="E59" s="67"/>
      <c r="F59" s="69">
        <f>F60</f>
        <v>1000</v>
      </c>
    </row>
    <row r="60" spans="1:6" ht="31.5">
      <c r="A60" s="68" t="s">
        <v>162</v>
      </c>
      <c r="B60" s="66" t="s">
        <v>322</v>
      </c>
      <c r="C60" s="66" t="s">
        <v>155</v>
      </c>
      <c r="D60" s="67">
        <v>7703589999</v>
      </c>
      <c r="E60" s="67">
        <v>244</v>
      </c>
      <c r="F60" s="69">
        <v>1000</v>
      </c>
    </row>
    <row r="61" spans="1:6">
      <c r="A61" s="74" t="s">
        <v>176</v>
      </c>
      <c r="B61" s="66" t="s">
        <v>322</v>
      </c>
      <c r="C61" s="66" t="s">
        <v>155</v>
      </c>
      <c r="D61" s="67">
        <v>7704500000</v>
      </c>
      <c r="E61" s="67"/>
      <c r="F61" s="69">
        <f>F62</f>
        <v>1000</v>
      </c>
    </row>
    <row r="62" spans="1:6" ht="31.5">
      <c r="A62" s="68" t="s">
        <v>162</v>
      </c>
      <c r="B62" s="66" t="s">
        <v>322</v>
      </c>
      <c r="C62" s="66" t="s">
        <v>155</v>
      </c>
      <c r="D62" s="67">
        <v>7704589999</v>
      </c>
      <c r="E62" s="67">
        <v>244</v>
      </c>
      <c r="F62" s="69">
        <v>1000</v>
      </c>
    </row>
    <row r="63" spans="1:6" ht="31.5">
      <c r="A63" s="74" t="s">
        <v>177</v>
      </c>
      <c r="B63" s="66" t="s">
        <v>322</v>
      </c>
      <c r="C63" s="66" t="s">
        <v>155</v>
      </c>
      <c r="D63" s="67">
        <v>7705500000</v>
      </c>
      <c r="E63" s="67"/>
      <c r="F63" s="69">
        <f>F64</f>
        <v>97100</v>
      </c>
    </row>
    <row r="64" spans="1:6" ht="31.5">
      <c r="A64" s="68" t="s">
        <v>162</v>
      </c>
      <c r="B64" s="66" t="s">
        <v>322</v>
      </c>
      <c r="C64" s="66" t="s">
        <v>155</v>
      </c>
      <c r="D64" s="67">
        <v>7705589999</v>
      </c>
      <c r="E64" s="67">
        <v>244</v>
      </c>
      <c r="F64" s="69">
        <v>97100</v>
      </c>
    </row>
    <row r="65" spans="1:6">
      <c r="A65" s="33" t="s">
        <v>149</v>
      </c>
      <c r="B65" s="64" t="s">
        <v>322</v>
      </c>
      <c r="C65" s="64" t="s">
        <v>150</v>
      </c>
      <c r="D65" s="65"/>
      <c r="E65" s="65"/>
      <c r="F65" s="71">
        <f>F66+F71</f>
        <v>286000</v>
      </c>
    </row>
    <row r="66" spans="1:6">
      <c r="A66" s="60" t="s">
        <v>209</v>
      </c>
      <c r="B66" s="66" t="s">
        <v>322</v>
      </c>
      <c r="C66" s="66" t="s">
        <v>152</v>
      </c>
      <c r="D66" s="67"/>
      <c r="E66" s="67"/>
      <c r="F66" s="69">
        <f>F67</f>
        <v>205800</v>
      </c>
    </row>
    <row r="67" spans="1:6" ht="31.5">
      <c r="A67" s="63" t="s">
        <v>263</v>
      </c>
      <c r="B67" s="66" t="s">
        <v>322</v>
      </c>
      <c r="C67" s="66" t="s">
        <v>152</v>
      </c>
      <c r="D67" s="84">
        <v>7700700000</v>
      </c>
      <c r="E67" s="67"/>
      <c r="F67" s="69">
        <f>SUM(F68:F70)</f>
        <v>205800</v>
      </c>
    </row>
    <row r="68" spans="1:6" ht="31.5">
      <c r="A68" s="74" t="s">
        <v>170</v>
      </c>
      <c r="B68" s="66" t="s">
        <v>322</v>
      </c>
      <c r="C68" s="66" t="s">
        <v>152</v>
      </c>
      <c r="D68" s="84">
        <v>7700782110</v>
      </c>
      <c r="E68" s="67">
        <v>111</v>
      </c>
      <c r="F68" s="69">
        <v>175800</v>
      </c>
    </row>
    <row r="69" spans="1:6" ht="31.5">
      <c r="A69" s="60" t="s">
        <v>167</v>
      </c>
      <c r="B69" s="66" t="s">
        <v>322</v>
      </c>
      <c r="C69" s="66" t="s">
        <v>152</v>
      </c>
      <c r="D69" s="84">
        <v>7700782190</v>
      </c>
      <c r="E69" s="67">
        <v>122</v>
      </c>
      <c r="F69" s="69">
        <v>1000</v>
      </c>
    </row>
    <row r="70" spans="1:6" ht="31.5">
      <c r="A70" s="68" t="s">
        <v>162</v>
      </c>
      <c r="B70" s="66" t="s">
        <v>322</v>
      </c>
      <c r="C70" s="66" t="s">
        <v>152</v>
      </c>
      <c r="D70" s="84">
        <v>7700782190</v>
      </c>
      <c r="E70" s="67">
        <v>244</v>
      </c>
      <c r="F70" s="69">
        <v>29000</v>
      </c>
    </row>
    <row r="71" spans="1:6" ht="31.5">
      <c r="A71" s="85" t="s">
        <v>261</v>
      </c>
      <c r="B71" s="66" t="s">
        <v>322</v>
      </c>
      <c r="C71" s="66" t="s">
        <v>152</v>
      </c>
      <c r="D71" s="84">
        <v>7700800000</v>
      </c>
      <c r="E71" s="67"/>
      <c r="F71" s="71">
        <f>F72+F73</f>
        <v>80200</v>
      </c>
    </row>
    <row r="72" spans="1:6" ht="31.5">
      <c r="A72" s="74" t="s">
        <v>170</v>
      </c>
      <c r="B72" s="66" t="s">
        <v>322</v>
      </c>
      <c r="C72" s="66" t="s">
        <v>152</v>
      </c>
      <c r="D72" s="84">
        <v>7700882110</v>
      </c>
      <c r="E72" s="67">
        <v>111</v>
      </c>
      <c r="F72" s="69">
        <v>78200</v>
      </c>
    </row>
    <row r="73" spans="1:6" ht="31.5">
      <c r="A73" s="68" t="s">
        <v>162</v>
      </c>
      <c r="B73" s="66" t="s">
        <v>322</v>
      </c>
      <c r="C73" s="66" t="s">
        <v>152</v>
      </c>
      <c r="D73" s="84">
        <v>7700882190</v>
      </c>
      <c r="E73" s="67">
        <v>244</v>
      </c>
      <c r="F73" s="69">
        <v>2000</v>
      </c>
    </row>
    <row r="74" spans="1:6" s="140" customFormat="1">
      <c r="A74" s="136" t="s">
        <v>288</v>
      </c>
      <c r="B74" s="137">
        <v>996</v>
      </c>
      <c r="C74" s="137"/>
      <c r="D74" s="138"/>
      <c r="E74" s="67"/>
      <c r="F74" s="139">
        <f>F75</f>
        <v>45000</v>
      </c>
    </row>
    <row r="75" spans="1:6" s="127" customFormat="1" ht="34.5" customHeight="1">
      <c r="A75" s="141" t="s">
        <v>287</v>
      </c>
      <c r="B75" s="143">
        <v>996</v>
      </c>
      <c r="C75" s="143">
        <v>1001</v>
      </c>
      <c r="D75" s="144" t="s">
        <v>397</v>
      </c>
      <c r="E75" s="67">
        <v>321</v>
      </c>
      <c r="F75" s="145">
        <f>F76</f>
        <v>45000</v>
      </c>
    </row>
    <row r="76" spans="1:6" s="127" customFormat="1">
      <c r="A76" s="141" t="s">
        <v>283</v>
      </c>
      <c r="B76" s="143">
        <v>996</v>
      </c>
      <c r="C76" s="143">
        <v>1001</v>
      </c>
      <c r="D76" s="144" t="s">
        <v>393</v>
      </c>
      <c r="E76" s="67">
        <v>321</v>
      </c>
      <c r="F76" s="145">
        <v>45000</v>
      </c>
    </row>
    <row r="77" spans="1:6">
      <c r="A77" s="33" t="s">
        <v>153</v>
      </c>
      <c r="B77" s="45"/>
      <c r="C77" s="45"/>
      <c r="D77" s="34"/>
      <c r="E77" s="34"/>
      <c r="F77" s="71">
        <f>F13+F35+F40+F49+F53+F65+F74+F32+F28</f>
        <v>2281000</v>
      </c>
    </row>
    <row r="79" spans="1:6" ht="18.75">
      <c r="A79" s="1" t="s">
        <v>272</v>
      </c>
      <c r="F79" s="4" t="s">
        <v>273</v>
      </c>
    </row>
  </sheetData>
  <mergeCells count="8">
    <mergeCell ref="A6:F6"/>
    <mergeCell ref="A7:F7"/>
    <mergeCell ref="A8:F8"/>
    <mergeCell ref="A10:A11"/>
    <mergeCell ref="B10:B11"/>
    <mergeCell ref="C10:C11"/>
    <mergeCell ref="D10:D11"/>
    <mergeCell ref="E10:E11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78"/>
  <sheetViews>
    <sheetView workbookViewId="0">
      <selection activeCell="D75" sqref="D75"/>
    </sheetView>
  </sheetViews>
  <sheetFormatPr defaultRowHeight="15.75"/>
  <cols>
    <col min="1" max="1" width="73.42578125" style="27" bestFit="1" customWidth="1"/>
    <col min="2" max="3" width="14.7109375" style="27" customWidth="1"/>
    <col min="4" max="4" width="17.28515625" style="43" customWidth="1"/>
    <col min="5" max="5" width="10" style="43" customWidth="1"/>
    <col min="6" max="6" width="19.7109375" style="39" customWidth="1"/>
    <col min="7" max="7" width="19.7109375" style="39" bestFit="1" customWidth="1"/>
    <col min="8" max="8" width="0.5703125" customWidth="1"/>
  </cols>
  <sheetData>
    <row r="1" spans="1:7">
      <c r="D1" s="42" t="s">
        <v>210</v>
      </c>
    </row>
    <row r="2" spans="1:7">
      <c r="D2" s="42" t="s">
        <v>160</v>
      </c>
    </row>
    <row r="3" spans="1:7">
      <c r="D3" s="28" t="s">
        <v>275</v>
      </c>
    </row>
    <row r="4" spans="1:7">
      <c r="D4" s="42" t="s">
        <v>325</v>
      </c>
    </row>
    <row r="5" spans="1:7">
      <c r="D5" s="42"/>
      <c r="E5" s="42"/>
    </row>
    <row r="6" spans="1:7">
      <c r="A6" s="249" t="s">
        <v>208</v>
      </c>
      <c r="B6" s="249"/>
      <c r="C6" s="250"/>
      <c r="D6" s="250"/>
      <c r="E6" s="250"/>
      <c r="F6" s="250"/>
      <c r="G6" s="27"/>
    </row>
    <row r="7" spans="1:7">
      <c r="A7" s="249" t="s">
        <v>289</v>
      </c>
      <c r="B7" s="249"/>
      <c r="C7" s="249"/>
      <c r="D7" s="249"/>
      <c r="E7" s="249"/>
      <c r="F7" s="249"/>
      <c r="G7" s="30"/>
    </row>
    <row r="8" spans="1:7">
      <c r="A8" s="249" t="s">
        <v>364</v>
      </c>
      <c r="B8" s="249"/>
      <c r="C8" s="249"/>
      <c r="D8" s="249"/>
      <c r="E8" s="249"/>
      <c r="F8" s="249"/>
      <c r="G8" s="30"/>
    </row>
    <row r="9" spans="1:7">
      <c r="A9" s="76" t="s">
        <v>122</v>
      </c>
      <c r="B9" s="76" t="s">
        <v>122</v>
      </c>
      <c r="C9" s="76" t="s">
        <v>122</v>
      </c>
      <c r="D9" s="77" t="s">
        <v>122</v>
      </c>
      <c r="E9" s="77" t="s">
        <v>122</v>
      </c>
      <c r="F9" s="76"/>
      <c r="G9" s="76" t="s">
        <v>198</v>
      </c>
    </row>
    <row r="10" spans="1:7">
      <c r="A10" s="258" t="s">
        <v>123</v>
      </c>
      <c r="B10" s="260" t="s">
        <v>207</v>
      </c>
      <c r="C10" s="260" t="s">
        <v>124</v>
      </c>
      <c r="D10" s="262" t="s">
        <v>158</v>
      </c>
      <c r="E10" s="262" t="s">
        <v>159</v>
      </c>
      <c r="F10" s="251" t="s">
        <v>19</v>
      </c>
      <c r="G10" s="252"/>
    </row>
    <row r="11" spans="1:7">
      <c r="A11" s="259"/>
      <c r="B11" s="261"/>
      <c r="C11" s="261"/>
      <c r="D11" s="263"/>
      <c r="E11" s="263"/>
      <c r="F11" s="40">
        <v>2017</v>
      </c>
      <c r="G11" s="40">
        <v>2018</v>
      </c>
    </row>
    <row r="12" spans="1:7" ht="31.5">
      <c r="A12" s="57" t="s">
        <v>279</v>
      </c>
      <c r="B12" s="58" t="s">
        <v>322</v>
      </c>
      <c r="C12" s="58"/>
      <c r="D12" s="59"/>
      <c r="E12" s="59"/>
      <c r="F12" s="52"/>
      <c r="G12" s="52"/>
    </row>
    <row r="13" spans="1:7">
      <c r="A13" s="33" t="s">
        <v>125</v>
      </c>
      <c r="B13" s="58" t="s">
        <v>322</v>
      </c>
      <c r="C13" s="58" t="s">
        <v>126</v>
      </c>
      <c r="D13" s="59"/>
      <c r="E13" s="59"/>
      <c r="F13" s="71">
        <f>F14+F18+F25+F31</f>
        <v>1873100</v>
      </c>
      <c r="G13" s="71">
        <f>G14+G18+G25+G31</f>
        <v>1921000</v>
      </c>
    </row>
    <row r="14" spans="1:7" ht="31.5">
      <c r="A14" s="33" t="s">
        <v>127</v>
      </c>
      <c r="B14" s="58" t="s">
        <v>322</v>
      </c>
      <c r="C14" s="58" t="s">
        <v>128</v>
      </c>
      <c r="D14" s="59"/>
      <c r="E14" s="59"/>
      <c r="F14" s="71">
        <f>F15</f>
        <v>262000</v>
      </c>
      <c r="G14" s="71">
        <f>G15</f>
        <v>263000</v>
      </c>
    </row>
    <row r="15" spans="1:7">
      <c r="A15" s="63" t="s">
        <v>163</v>
      </c>
      <c r="B15" s="58" t="s">
        <v>322</v>
      </c>
      <c r="C15" s="58" t="s">
        <v>128</v>
      </c>
      <c r="D15" s="59">
        <v>7700300000</v>
      </c>
      <c r="E15" s="59"/>
      <c r="F15" s="70">
        <f>F16+F17</f>
        <v>262000</v>
      </c>
      <c r="G15" s="70">
        <f>G16+G17</f>
        <v>263000</v>
      </c>
    </row>
    <row r="16" spans="1:7" ht="32.25" customHeight="1">
      <c r="A16" s="36" t="s">
        <v>161</v>
      </c>
      <c r="B16" s="61" t="s">
        <v>322</v>
      </c>
      <c r="C16" s="61" t="s">
        <v>128</v>
      </c>
      <c r="D16" s="62">
        <v>7700380110</v>
      </c>
      <c r="E16" s="62">
        <v>121</v>
      </c>
      <c r="F16" s="53">
        <v>260000</v>
      </c>
      <c r="G16" s="53">
        <v>260000</v>
      </c>
    </row>
    <row r="17" spans="1:7" ht="31.5">
      <c r="A17" s="36" t="s">
        <v>166</v>
      </c>
      <c r="B17" s="61" t="s">
        <v>322</v>
      </c>
      <c r="C17" s="66" t="s">
        <v>128</v>
      </c>
      <c r="D17" s="67">
        <v>7700380190</v>
      </c>
      <c r="E17" s="67">
        <v>122</v>
      </c>
      <c r="F17" s="69">
        <v>2000</v>
      </c>
      <c r="G17" s="69">
        <v>3000</v>
      </c>
    </row>
    <row r="18" spans="1:7">
      <c r="A18" s="63" t="s">
        <v>165</v>
      </c>
      <c r="B18" s="58" t="s">
        <v>322</v>
      </c>
      <c r="C18" s="64" t="s">
        <v>130</v>
      </c>
      <c r="D18" s="65">
        <v>7700400000</v>
      </c>
      <c r="E18" s="65"/>
      <c r="F18" s="71">
        <f>SUM(F19:F24)</f>
        <v>1599100</v>
      </c>
      <c r="G18" s="71">
        <f>SUM(G19:G24)</f>
        <v>1646000</v>
      </c>
    </row>
    <row r="19" spans="1:7" ht="31.5">
      <c r="A19" s="60" t="s">
        <v>161</v>
      </c>
      <c r="B19" s="61" t="s">
        <v>322</v>
      </c>
      <c r="C19" s="66" t="s">
        <v>130</v>
      </c>
      <c r="D19" s="67">
        <v>7700480110</v>
      </c>
      <c r="E19" s="67">
        <v>121</v>
      </c>
      <c r="F19" s="69">
        <v>1380000</v>
      </c>
      <c r="G19" s="69">
        <v>1380000</v>
      </c>
    </row>
    <row r="20" spans="1:7" ht="31.5">
      <c r="A20" s="36" t="s">
        <v>166</v>
      </c>
      <c r="B20" s="61" t="s">
        <v>322</v>
      </c>
      <c r="C20" s="66" t="s">
        <v>130</v>
      </c>
      <c r="D20" s="67">
        <v>7700480190</v>
      </c>
      <c r="E20" s="67">
        <v>122</v>
      </c>
      <c r="F20" s="69">
        <v>2000</v>
      </c>
      <c r="G20" s="69">
        <v>3000</v>
      </c>
    </row>
    <row r="21" spans="1:7" ht="31.5">
      <c r="A21" s="60" t="s">
        <v>167</v>
      </c>
      <c r="B21" s="61" t="s">
        <v>322</v>
      </c>
      <c r="C21" s="66" t="s">
        <v>130</v>
      </c>
      <c r="D21" s="67">
        <v>7700480190</v>
      </c>
      <c r="E21" s="62">
        <v>242</v>
      </c>
      <c r="F21" s="53">
        <v>67800</v>
      </c>
      <c r="G21" s="53">
        <v>111700</v>
      </c>
    </row>
    <row r="22" spans="1:7" ht="31.5">
      <c r="A22" s="68" t="s">
        <v>162</v>
      </c>
      <c r="B22" s="61" t="s">
        <v>322</v>
      </c>
      <c r="C22" s="66" t="s">
        <v>130</v>
      </c>
      <c r="D22" s="67">
        <v>7700480190</v>
      </c>
      <c r="E22" s="62">
        <v>244</v>
      </c>
      <c r="F22" s="53">
        <v>137300</v>
      </c>
      <c r="G22" s="53">
        <v>139300</v>
      </c>
    </row>
    <row r="23" spans="1:7">
      <c r="A23" s="60" t="s">
        <v>169</v>
      </c>
      <c r="B23" s="61" t="s">
        <v>322</v>
      </c>
      <c r="C23" s="66" t="s">
        <v>130</v>
      </c>
      <c r="D23" s="67">
        <v>7700489999</v>
      </c>
      <c r="E23" s="67">
        <v>852</v>
      </c>
      <c r="F23" s="69">
        <v>2000</v>
      </c>
      <c r="G23" s="69">
        <v>2000</v>
      </c>
    </row>
    <row r="24" spans="1:7" s="175" customFormat="1" ht="31.5">
      <c r="A24" s="170" t="s">
        <v>162</v>
      </c>
      <c r="B24" s="171" t="s">
        <v>322</v>
      </c>
      <c r="C24" s="171" t="s">
        <v>138</v>
      </c>
      <c r="D24" s="172">
        <v>7703387010</v>
      </c>
      <c r="E24" s="173">
        <v>244</v>
      </c>
      <c r="F24" s="174">
        <v>10000</v>
      </c>
      <c r="G24" s="174">
        <v>10000</v>
      </c>
    </row>
    <row r="25" spans="1:7" ht="34.5" customHeight="1">
      <c r="A25" s="33" t="s">
        <v>131</v>
      </c>
      <c r="B25" s="58" t="s">
        <v>322</v>
      </c>
      <c r="C25" s="64" t="s">
        <v>132</v>
      </c>
      <c r="D25" s="65"/>
      <c r="E25" s="65"/>
      <c r="F25" s="71">
        <f>F26</f>
        <v>9000</v>
      </c>
      <c r="G25" s="71">
        <f>G26</f>
        <v>9000</v>
      </c>
    </row>
    <row r="26" spans="1:7" ht="31.5">
      <c r="A26" s="60" t="s">
        <v>168</v>
      </c>
      <c r="B26" s="61" t="s">
        <v>322</v>
      </c>
      <c r="C26" s="66" t="s">
        <v>132</v>
      </c>
      <c r="D26" s="67">
        <v>7701300000</v>
      </c>
      <c r="E26" s="67"/>
      <c r="F26" s="69">
        <f>F27</f>
        <v>9000</v>
      </c>
      <c r="G26" s="69">
        <f>G27</f>
        <v>9000</v>
      </c>
    </row>
    <row r="27" spans="1:7">
      <c r="A27" s="60" t="s">
        <v>39</v>
      </c>
      <c r="B27" s="61" t="s">
        <v>322</v>
      </c>
      <c r="C27" s="66" t="s">
        <v>132</v>
      </c>
      <c r="D27" s="67">
        <v>7701389999</v>
      </c>
      <c r="E27" s="67">
        <v>540</v>
      </c>
      <c r="F27" s="69">
        <v>9000</v>
      </c>
      <c r="G27" s="69">
        <v>9000</v>
      </c>
    </row>
    <row r="28" spans="1:7" s="127" customFormat="1">
      <c r="A28" s="63" t="s">
        <v>307</v>
      </c>
      <c r="B28" s="65">
        <v>996</v>
      </c>
      <c r="C28" s="66"/>
      <c r="D28" s="64" t="s">
        <v>390</v>
      </c>
      <c r="E28" s="67"/>
      <c r="F28" s="71">
        <f>F29</f>
        <v>95000</v>
      </c>
      <c r="G28" s="71">
        <f>G29</f>
        <v>0</v>
      </c>
    </row>
    <row r="29" spans="1:7" s="127" customFormat="1">
      <c r="A29" s="60" t="s">
        <v>323</v>
      </c>
      <c r="B29" s="67">
        <v>996</v>
      </c>
      <c r="C29" s="66" t="s">
        <v>319</v>
      </c>
      <c r="D29" s="66" t="s">
        <v>390</v>
      </c>
      <c r="E29" s="67">
        <v>800</v>
      </c>
      <c r="F29" s="69">
        <v>95000</v>
      </c>
      <c r="G29" s="69">
        <v>0</v>
      </c>
    </row>
    <row r="30" spans="1:7" s="127" customFormat="1">
      <c r="A30" s="60" t="s">
        <v>324</v>
      </c>
      <c r="B30" s="67">
        <v>996</v>
      </c>
      <c r="C30" s="66" t="s">
        <v>319</v>
      </c>
      <c r="D30" s="66" t="s">
        <v>391</v>
      </c>
      <c r="E30" s="67">
        <v>880</v>
      </c>
      <c r="F30" s="69">
        <v>95000</v>
      </c>
      <c r="G30" s="69">
        <v>0</v>
      </c>
    </row>
    <row r="31" spans="1:7">
      <c r="A31" s="33" t="s">
        <v>133</v>
      </c>
      <c r="B31" s="58" t="s">
        <v>322</v>
      </c>
      <c r="C31" s="64" t="s">
        <v>134</v>
      </c>
      <c r="D31" s="65">
        <v>7700100000</v>
      </c>
      <c r="E31" s="65"/>
      <c r="F31" s="71">
        <f>F32</f>
        <v>3000</v>
      </c>
      <c r="G31" s="71">
        <f>G32</f>
        <v>3000</v>
      </c>
    </row>
    <row r="32" spans="1:7">
      <c r="A32" s="60" t="s">
        <v>172</v>
      </c>
      <c r="B32" s="61" t="s">
        <v>322</v>
      </c>
      <c r="C32" s="66" t="s">
        <v>134</v>
      </c>
      <c r="D32" s="67">
        <v>7700189120</v>
      </c>
      <c r="E32" s="67"/>
      <c r="F32" s="69">
        <f>F33</f>
        <v>3000</v>
      </c>
      <c r="G32" s="69">
        <f>G33</f>
        <v>3000</v>
      </c>
    </row>
    <row r="33" spans="1:7">
      <c r="A33" s="60" t="s">
        <v>173</v>
      </c>
      <c r="B33" s="61" t="s">
        <v>322</v>
      </c>
      <c r="C33" s="66" t="s">
        <v>134</v>
      </c>
      <c r="D33" s="67">
        <v>7700789120</v>
      </c>
      <c r="E33" s="67">
        <v>870</v>
      </c>
      <c r="F33" s="69">
        <v>3000</v>
      </c>
      <c r="G33" s="69">
        <v>3000</v>
      </c>
    </row>
    <row r="34" spans="1:7" ht="48">
      <c r="A34" s="167" t="s">
        <v>330</v>
      </c>
      <c r="B34" s="58" t="s">
        <v>322</v>
      </c>
      <c r="C34" s="64" t="s">
        <v>327</v>
      </c>
      <c r="D34" s="65"/>
      <c r="E34" s="65"/>
      <c r="F34" s="71">
        <f>F35</f>
        <v>700</v>
      </c>
      <c r="G34" s="71">
        <f>G35</f>
        <v>700</v>
      </c>
    </row>
    <row r="35" spans="1:7" ht="31.5">
      <c r="A35" s="170" t="s">
        <v>162</v>
      </c>
      <c r="B35" s="61" t="s">
        <v>322</v>
      </c>
      <c r="C35" s="66" t="s">
        <v>327</v>
      </c>
      <c r="D35" s="67" t="s">
        <v>392</v>
      </c>
      <c r="E35" s="67"/>
      <c r="F35" s="69">
        <v>700</v>
      </c>
      <c r="G35" s="69">
        <v>700</v>
      </c>
    </row>
    <row r="36" spans="1:7">
      <c r="A36" s="60" t="s">
        <v>331</v>
      </c>
      <c r="B36" s="61" t="s">
        <v>322</v>
      </c>
      <c r="C36" s="66" t="s">
        <v>327</v>
      </c>
      <c r="D36" s="67" t="s">
        <v>392</v>
      </c>
      <c r="E36" s="67">
        <v>244</v>
      </c>
      <c r="F36" s="69">
        <v>700</v>
      </c>
      <c r="G36" s="69">
        <v>700</v>
      </c>
    </row>
    <row r="37" spans="1:7">
      <c r="A37" s="33" t="s">
        <v>202</v>
      </c>
      <c r="B37" s="45" t="s">
        <v>322</v>
      </c>
      <c r="C37" s="64" t="s">
        <v>203</v>
      </c>
      <c r="D37" s="65">
        <v>7030251180</v>
      </c>
      <c r="E37" s="65"/>
      <c r="F37" s="71">
        <f>F38</f>
        <v>39700</v>
      </c>
      <c r="G37" s="71">
        <f>G38</f>
        <v>39800</v>
      </c>
    </row>
    <row r="38" spans="1:7">
      <c r="A38" s="60" t="s">
        <v>201</v>
      </c>
      <c r="B38" s="66" t="s">
        <v>322</v>
      </c>
      <c r="C38" s="66" t="s">
        <v>200</v>
      </c>
      <c r="D38" s="67">
        <v>7030251180</v>
      </c>
      <c r="E38" s="67"/>
      <c r="F38" s="69">
        <f>F39</f>
        <v>39700</v>
      </c>
      <c r="G38" s="69">
        <f>G39</f>
        <v>39800</v>
      </c>
    </row>
    <row r="39" spans="1:7" ht="47.25">
      <c r="A39" s="47" t="s">
        <v>199</v>
      </c>
      <c r="B39" s="66" t="s">
        <v>322</v>
      </c>
      <c r="C39" s="66" t="s">
        <v>200</v>
      </c>
      <c r="D39" s="67">
        <v>7030251180</v>
      </c>
      <c r="E39" s="67"/>
      <c r="F39" s="69">
        <f>F40+F41</f>
        <v>39700</v>
      </c>
      <c r="G39" s="69">
        <f>G40+G41</f>
        <v>39800</v>
      </c>
    </row>
    <row r="40" spans="1:7" ht="37.5" customHeight="1">
      <c r="A40" s="60" t="s">
        <v>161</v>
      </c>
      <c r="B40" s="66" t="s">
        <v>322</v>
      </c>
      <c r="C40" s="66" t="s">
        <v>200</v>
      </c>
      <c r="D40" s="67">
        <v>7030251180</v>
      </c>
      <c r="E40" s="67">
        <v>121</v>
      </c>
      <c r="F40" s="69">
        <v>37000</v>
      </c>
      <c r="G40" s="69">
        <v>37000</v>
      </c>
    </row>
    <row r="41" spans="1:7" ht="31.5">
      <c r="A41" s="68" t="s">
        <v>162</v>
      </c>
      <c r="B41" s="66" t="s">
        <v>322</v>
      </c>
      <c r="C41" s="66" t="s">
        <v>200</v>
      </c>
      <c r="D41" s="67">
        <v>7030251180</v>
      </c>
      <c r="E41" s="67">
        <v>244</v>
      </c>
      <c r="F41" s="69">
        <v>2700</v>
      </c>
      <c r="G41" s="69">
        <v>2800</v>
      </c>
    </row>
    <row r="42" spans="1:7" ht="31.5">
      <c r="A42" s="33" t="s">
        <v>135</v>
      </c>
      <c r="B42" s="64" t="s">
        <v>322</v>
      </c>
      <c r="C42" s="64" t="s">
        <v>136</v>
      </c>
      <c r="D42" s="65"/>
      <c r="E42" s="65"/>
      <c r="F42" s="71">
        <f>F44+F46</f>
        <v>31800</v>
      </c>
      <c r="G42" s="71">
        <f>G44+G46</f>
        <v>58800</v>
      </c>
    </row>
    <row r="43" spans="1:7" s="175" customFormat="1" ht="31.5">
      <c r="A43" s="176" t="s">
        <v>137</v>
      </c>
      <c r="B43" s="177" t="s">
        <v>322</v>
      </c>
      <c r="C43" s="177" t="s">
        <v>138</v>
      </c>
      <c r="D43" s="178"/>
      <c r="E43" s="178"/>
      <c r="F43" s="179">
        <f>F44</f>
        <v>10800</v>
      </c>
      <c r="G43" s="179">
        <f>G44</f>
        <v>10800</v>
      </c>
    </row>
    <row r="44" spans="1:7" s="175" customFormat="1" ht="31.5">
      <c r="A44" s="180" t="s">
        <v>137</v>
      </c>
      <c r="B44" s="171" t="s">
        <v>322</v>
      </c>
      <c r="C44" s="171" t="s">
        <v>138</v>
      </c>
      <c r="D44" s="172">
        <v>7703300000</v>
      </c>
      <c r="E44" s="173"/>
      <c r="F44" s="174">
        <f>F45</f>
        <v>10800</v>
      </c>
      <c r="G44" s="174">
        <f>G45</f>
        <v>10800</v>
      </c>
    </row>
    <row r="45" spans="1:7" s="175" customFormat="1" ht="31.5">
      <c r="A45" s="170" t="s">
        <v>162</v>
      </c>
      <c r="B45" s="171" t="s">
        <v>322</v>
      </c>
      <c r="C45" s="171" t="s">
        <v>138</v>
      </c>
      <c r="D45" s="172">
        <v>7703387010</v>
      </c>
      <c r="E45" s="173">
        <v>540</v>
      </c>
      <c r="F45" s="174">
        <v>10800</v>
      </c>
      <c r="G45" s="174">
        <v>10800</v>
      </c>
    </row>
    <row r="46" spans="1:7" s="175" customFormat="1" ht="31.5">
      <c r="A46" s="176" t="s">
        <v>174</v>
      </c>
      <c r="B46" s="177" t="s">
        <v>322</v>
      </c>
      <c r="C46" s="177" t="s">
        <v>140</v>
      </c>
      <c r="D46" s="178"/>
      <c r="E46" s="178"/>
      <c r="F46" s="179">
        <f>F47</f>
        <v>21000</v>
      </c>
      <c r="G46" s="179">
        <f>G47</f>
        <v>48000</v>
      </c>
    </row>
    <row r="47" spans="1:7" ht="31.5">
      <c r="A47" s="68" t="s">
        <v>162</v>
      </c>
      <c r="B47" s="66" t="s">
        <v>322</v>
      </c>
      <c r="C47" s="66" t="s">
        <v>140</v>
      </c>
      <c r="D47" s="67">
        <v>7703280190</v>
      </c>
      <c r="E47" s="67">
        <v>244</v>
      </c>
      <c r="F47" s="69">
        <v>21000</v>
      </c>
      <c r="G47" s="69">
        <v>48000</v>
      </c>
    </row>
    <row r="48" spans="1:7">
      <c r="A48" s="33" t="s">
        <v>141</v>
      </c>
      <c r="B48" s="64" t="s">
        <v>322</v>
      </c>
      <c r="C48" s="64" t="s">
        <v>142</v>
      </c>
      <c r="D48" s="65"/>
      <c r="E48" s="65"/>
      <c r="F48" s="71">
        <f t="shared" ref="F48:G50" si="0">F49</f>
        <v>150800</v>
      </c>
      <c r="G48" s="71">
        <f t="shared" si="0"/>
        <v>125000</v>
      </c>
    </row>
    <row r="49" spans="1:7">
      <c r="A49" s="60" t="s">
        <v>143</v>
      </c>
      <c r="B49" s="66" t="s">
        <v>322</v>
      </c>
      <c r="C49" s="66" t="s">
        <v>144</v>
      </c>
      <c r="D49" s="67"/>
      <c r="E49" s="67"/>
      <c r="F49" s="69">
        <f t="shared" si="0"/>
        <v>150800</v>
      </c>
      <c r="G49" s="69">
        <f t="shared" si="0"/>
        <v>125000</v>
      </c>
    </row>
    <row r="50" spans="1:7" ht="31.5">
      <c r="A50" s="72" t="s">
        <v>180</v>
      </c>
      <c r="B50" s="66" t="s">
        <v>322</v>
      </c>
      <c r="C50" s="66" t="s">
        <v>144</v>
      </c>
      <c r="D50" s="67">
        <v>4200000000</v>
      </c>
      <c r="E50" s="67"/>
      <c r="F50" s="69">
        <f t="shared" si="0"/>
        <v>150800</v>
      </c>
      <c r="G50" s="69">
        <f t="shared" si="0"/>
        <v>125000</v>
      </c>
    </row>
    <row r="51" spans="1:7" ht="31.5">
      <c r="A51" s="68" t="s">
        <v>162</v>
      </c>
      <c r="B51" s="66" t="s">
        <v>322</v>
      </c>
      <c r="C51" s="66" t="s">
        <v>144</v>
      </c>
      <c r="D51" s="67">
        <v>4200189999</v>
      </c>
      <c r="E51" s="67">
        <v>244</v>
      </c>
      <c r="F51" s="69">
        <v>150800</v>
      </c>
      <c r="G51" s="69">
        <v>125000</v>
      </c>
    </row>
    <row r="52" spans="1:7">
      <c r="A52" s="33" t="s">
        <v>145</v>
      </c>
      <c r="B52" s="64" t="s">
        <v>322</v>
      </c>
      <c r="C52" s="64" t="s">
        <v>146</v>
      </c>
      <c r="D52" s="65"/>
      <c r="E52" s="65"/>
      <c r="F52" s="71">
        <f>F53</f>
        <v>45000</v>
      </c>
      <c r="G52" s="71">
        <f>G53</f>
        <v>98000</v>
      </c>
    </row>
    <row r="53" spans="1:7">
      <c r="A53" s="63" t="s">
        <v>154</v>
      </c>
      <c r="B53" s="64" t="s">
        <v>322</v>
      </c>
      <c r="C53" s="64" t="s">
        <v>155</v>
      </c>
      <c r="D53" s="65"/>
      <c r="E53" s="65"/>
      <c r="F53" s="71">
        <f>F54+F56+F58+F60+F62</f>
        <v>45000</v>
      </c>
      <c r="G53" s="71">
        <f>G54+G56+G58+G60+G62</f>
        <v>98000</v>
      </c>
    </row>
    <row r="54" spans="1:7" ht="31.5">
      <c r="A54" s="74" t="s">
        <v>175</v>
      </c>
      <c r="B54" s="66" t="s">
        <v>322</v>
      </c>
      <c r="C54" s="66" t="s">
        <v>155</v>
      </c>
      <c r="D54" s="75">
        <v>7701500000</v>
      </c>
      <c r="E54" s="67"/>
      <c r="F54" s="69">
        <f>F55</f>
        <v>5000</v>
      </c>
      <c r="G54" s="69">
        <f>G55</f>
        <v>5000</v>
      </c>
    </row>
    <row r="55" spans="1:7" ht="31.5">
      <c r="A55" s="68" t="s">
        <v>162</v>
      </c>
      <c r="B55" s="66" t="s">
        <v>322</v>
      </c>
      <c r="C55" s="66" t="s">
        <v>155</v>
      </c>
      <c r="D55" s="67">
        <v>7701589999</v>
      </c>
      <c r="E55" s="67">
        <v>244</v>
      </c>
      <c r="F55" s="69">
        <v>5000</v>
      </c>
      <c r="G55" s="69">
        <v>5000</v>
      </c>
    </row>
    <row r="56" spans="1:7" ht="31.5">
      <c r="A56" s="74" t="s">
        <v>180</v>
      </c>
      <c r="B56" s="66" t="s">
        <v>322</v>
      </c>
      <c r="C56" s="66" t="s">
        <v>155</v>
      </c>
      <c r="D56" s="75">
        <v>7702500000</v>
      </c>
      <c r="E56" s="67"/>
      <c r="F56" s="69">
        <f>F57</f>
        <v>10000</v>
      </c>
      <c r="G56" s="69">
        <f>G57</f>
        <v>45000</v>
      </c>
    </row>
    <row r="57" spans="1:7" ht="31.5">
      <c r="A57" s="68" t="s">
        <v>162</v>
      </c>
      <c r="B57" s="66" t="s">
        <v>322</v>
      </c>
      <c r="C57" s="66" t="s">
        <v>155</v>
      </c>
      <c r="D57" s="67">
        <v>7702589999</v>
      </c>
      <c r="E57" s="67">
        <v>244</v>
      </c>
      <c r="F57" s="69">
        <v>10000</v>
      </c>
      <c r="G57" s="69">
        <v>45000</v>
      </c>
    </row>
    <row r="58" spans="1:7" ht="31.5">
      <c r="A58" s="74" t="s">
        <v>284</v>
      </c>
      <c r="B58" s="66" t="s">
        <v>322</v>
      </c>
      <c r="C58" s="66" t="s">
        <v>155</v>
      </c>
      <c r="D58" s="75">
        <v>7703500000</v>
      </c>
      <c r="E58" s="67"/>
      <c r="F58" s="69">
        <f>F59</f>
        <v>1000</v>
      </c>
      <c r="G58" s="69">
        <f>G59</f>
        <v>2000</v>
      </c>
    </row>
    <row r="59" spans="1:7" ht="31.5">
      <c r="A59" s="68" t="s">
        <v>162</v>
      </c>
      <c r="B59" s="66" t="s">
        <v>322</v>
      </c>
      <c r="C59" s="66" t="s">
        <v>155</v>
      </c>
      <c r="D59" s="67">
        <v>7703589999</v>
      </c>
      <c r="E59" s="67">
        <v>244</v>
      </c>
      <c r="F59" s="69">
        <v>1000</v>
      </c>
      <c r="G59" s="69">
        <v>2000</v>
      </c>
    </row>
    <row r="60" spans="1:7">
      <c r="A60" s="74" t="s">
        <v>176</v>
      </c>
      <c r="B60" s="66" t="s">
        <v>322</v>
      </c>
      <c r="C60" s="66" t="s">
        <v>155</v>
      </c>
      <c r="D60" s="67">
        <v>7704500000</v>
      </c>
      <c r="E60" s="67"/>
      <c r="F60" s="69">
        <f>F61</f>
        <v>1000</v>
      </c>
      <c r="G60" s="69">
        <f>G61</f>
        <v>2000</v>
      </c>
    </row>
    <row r="61" spans="1:7" ht="31.5">
      <c r="A61" s="68" t="s">
        <v>162</v>
      </c>
      <c r="B61" s="66" t="s">
        <v>322</v>
      </c>
      <c r="C61" s="66" t="s">
        <v>155</v>
      </c>
      <c r="D61" s="67">
        <v>7704589999</v>
      </c>
      <c r="E61" s="67">
        <v>244</v>
      </c>
      <c r="F61" s="69">
        <v>1000</v>
      </c>
      <c r="G61" s="69">
        <v>2000</v>
      </c>
    </row>
    <row r="62" spans="1:7" ht="31.5">
      <c r="A62" s="74" t="s">
        <v>177</v>
      </c>
      <c r="B62" s="66" t="s">
        <v>322</v>
      </c>
      <c r="C62" s="66" t="s">
        <v>155</v>
      </c>
      <c r="D62" s="67">
        <v>7705500000</v>
      </c>
      <c r="E62" s="67"/>
      <c r="F62" s="69">
        <f>F63</f>
        <v>28000</v>
      </c>
      <c r="G62" s="69">
        <f>G63</f>
        <v>44000</v>
      </c>
    </row>
    <row r="63" spans="1:7" ht="31.5">
      <c r="A63" s="68" t="s">
        <v>162</v>
      </c>
      <c r="B63" s="66" t="s">
        <v>322</v>
      </c>
      <c r="C63" s="66" t="s">
        <v>155</v>
      </c>
      <c r="D63" s="67">
        <v>7705589999</v>
      </c>
      <c r="E63" s="67">
        <v>244</v>
      </c>
      <c r="F63" s="69">
        <v>28000</v>
      </c>
      <c r="G63" s="69">
        <v>44000</v>
      </c>
    </row>
    <row r="64" spans="1:7">
      <c r="A64" s="33" t="s">
        <v>149</v>
      </c>
      <c r="B64" s="64" t="s">
        <v>322</v>
      </c>
      <c r="C64" s="64" t="s">
        <v>150</v>
      </c>
      <c r="D64" s="65"/>
      <c r="E64" s="65"/>
      <c r="F64" s="71">
        <f>F65+F70</f>
        <v>340000</v>
      </c>
      <c r="G64" s="71">
        <f>G65+G70</f>
        <v>340000</v>
      </c>
    </row>
    <row r="65" spans="1:7">
      <c r="A65" s="60" t="s">
        <v>209</v>
      </c>
      <c r="B65" s="64" t="s">
        <v>322</v>
      </c>
      <c r="C65" s="64" t="s">
        <v>152</v>
      </c>
      <c r="D65" s="65"/>
      <c r="E65" s="65"/>
      <c r="F65" s="71">
        <f>F66</f>
        <v>208000</v>
      </c>
      <c r="G65" s="71">
        <f>G66</f>
        <v>208000</v>
      </c>
    </row>
    <row r="66" spans="1:7" ht="31.5">
      <c r="A66" s="63" t="s">
        <v>263</v>
      </c>
      <c r="B66" s="66" t="s">
        <v>322</v>
      </c>
      <c r="C66" s="66" t="s">
        <v>152</v>
      </c>
      <c r="D66" s="84">
        <v>7700700000</v>
      </c>
      <c r="E66" s="67"/>
      <c r="F66" s="69">
        <f>SUM(F67:F69)</f>
        <v>208000</v>
      </c>
      <c r="G66" s="69">
        <f>SUM(G67:G69)</f>
        <v>208000</v>
      </c>
    </row>
    <row r="67" spans="1:7" ht="31.5">
      <c r="A67" s="74" t="s">
        <v>170</v>
      </c>
      <c r="B67" s="66" t="s">
        <v>322</v>
      </c>
      <c r="C67" s="66" t="s">
        <v>152</v>
      </c>
      <c r="D67" s="84">
        <v>7700782110</v>
      </c>
      <c r="E67" s="67">
        <v>111</v>
      </c>
      <c r="F67" s="69">
        <v>195000</v>
      </c>
      <c r="G67" s="69">
        <v>195000</v>
      </c>
    </row>
    <row r="68" spans="1:7" ht="31.5">
      <c r="A68" s="60" t="s">
        <v>167</v>
      </c>
      <c r="B68" s="66" t="s">
        <v>322</v>
      </c>
      <c r="C68" s="66" t="s">
        <v>152</v>
      </c>
      <c r="D68" s="84">
        <v>7700782190</v>
      </c>
      <c r="E68" s="67">
        <v>122</v>
      </c>
      <c r="F68" s="69">
        <v>1000</v>
      </c>
      <c r="G68" s="69">
        <v>1000</v>
      </c>
    </row>
    <row r="69" spans="1:7" ht="31.5">
      <c r="A69" s="68" t="s">
        <v>162</v>
      </c>
      <c r="B69" s="66" t="s">
        <v>322</v>
      </c>
      <c r="C69" s="66" t="s">
        <v>152</v>
      </c>
      <c r="D69" s="84">
        <v>7700782190</v>
      </c>
      <c r="E69" s="67">
        <v>244</v>
      </c>
      <c r="F69" s="69">
        <v>12000</v>
      </c>
      <c r="G69" s="69">
        <v>12000</v>
      </c>
    </row>
    <row r="70" spans="1:7" ht="31.5">
      <c r="A70" s="85" t="s">
        <v>261</v>
      </c>
      <c r="B70" s="66" t="s">
        <v>322</v>
      </c>
      <c r="C70" s="66" t="s">
        <v>152</v>
      </c>
      <c r="D70" s="84">
        <v>7700800000</v>
      </c>
      <c r="E70" s="67"/>
      <c r="F70" s="71">
        <f>F71+F72</f>
        <v>132000</v>
      </c>
      <c r="G70" s="71">
        <f>G71+G72</f>
        <v>132000</v>
      </c>
    </row>
    <row r="71" spans="1:7" ht="31.5">
      <c r="A71" s="74" t="s">
        <v>170</v>
      </c>
      <c r="B71" s="66" t="s">
        <v>322</v>
      </c>
      <c r="C71" s="66" t="s">
        <v>152</v>
      </c>
      <c r="D71" s="84">
        <v>7700882110</v>
      </c>
      <c r="E71" s="67">
        <v>111</v>
      </c>
      <c r="F71" s="69">
        <v>130000</v>
      </c>
      <c r="G71" s="69">
        <v>130000</v>
      </c>
    </row>
    <row r="72" spans="1:7" ht="31.5">
      <c r="A72" s="68" t="s">
        <v>162</v>
      </c>
      <c r="B72" s="66" t="s">
        <v>322</v>
      </c>
      <c r="C72" s="66" t="s">
        <v>152</v>
      </c>
      <c r="D72" s="84">
        <v>7700882190</v>
      </c>
      <c r="E72" s="67">
        <v>244</v>
      </c>
      <c r="F72" s="69">
        <v>2000</v>
      </c>
      <c r="G72" s="69">
        <v>2000</v>
      </c>
    </row>
    <row r="73" spans="1:7" s="140" customFormat="1">
      <c r="A73" s="136" t="s">
        <v>288</v>
      </c>
      <c r="B73" s="137">
        <v>996</v>
      </c>
      <c r="C73" s="137"/>
      <c r="D73" s="138"/>
      <c r="E73" s="67"/>
      <c r="F73" s="139">
        <f>F74</f>
        <v>30000</v>
      </c>
      <c r="G73" s="139">
        <f>G74</f>
        <v>30000</v>
      </c>
    </row>
    <row r="74" spans="1:7" s="127" customFormat="1" ht="34.5" customHeight="1">
      <c r="A74" s="141" t="s">
        <v>287</v>
      </c>
      <c r="B74" s="143">
        <v>996</v>
      </c>
      <c r="C74" s="143">
        <v>1001</v>
      </c>
      <c r="D74" s="144" t="s">
        <v>393</v>
      </c>
      <c r="E74" s="67">
        <v>321</v>
      </c>
      <c r="F74" s="145">
        <f>F75</f>
        <v>30000</v>
      </c>
      <c r="G74" s="145">
        <f>G75</f>
        <v>30000</v>
      </c>
    </row>
    <row r="75" spans="1:7" s="127" customFormat="1">
      <c r="A75" s="141" t="s">
        <v>283</v>
      </c>
      <c r="B75" s="143">
        <v>996</v>
      </c>
      <c r="C75" s="143">
        <v>1001</v>
      </c>
      <c r="D75" s="144" t="s">
        <v>393</v>
      </c>
      <c r="E75" s="67">
        <v>321</v>
      </c>
      <c r="F75" s="145">
        <v>30000</v>
      </c>
      <c r="G75" s="145">
        <v>30000</v>
      </c>
    </row>
    <row r="76" spans="1:7">
      <c r="A76" s="33" t="s">
        <v>153</v>
      </c>
      <c r="B76" s="45"/>
      <c r="C76" s="45"/>
      <c r="D76" s="34"/>
      <c r="E76" s="34"/>
      <c r="F76" s="71">
        <f>F13+F28+F37+F42+F48+F52+F64+F73+F34</f>
        <v>2606100</v>
      </c>
      <c r="G76" s="71">
        <f>G13+G28+G37+G42+G48+G52+G64+G73+G34</f>
        <v>2613300</v>
      </c>
    </row>
    <row r="78" spans="1:7" ht="18.75">
      <c r="A78" s="1" t="s">
        <v>272</v>
      </c>
      <c r="F78" s="4"/>
      <c r="G78" s="4" t="s">
        <v>273</v>
      </c>
    </row>
  </sheetData>
  <mergeCells count="9">
    <mergeCell ref="A6:F6"/>
    <mergeCell ref="A7:F7"/>
    <mergeCell ref="A8:F8"/>
    <mergeCell ref="A10:A11"/>
    <mergeCell ref="B10:B11"/>
    <mergeCell ref="C10:C11"/>
    <mergeCell ref="D10:D11"/>
    <mergeCell ref="E10:E11"/>
    <mergeCell ref="F10:G10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1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F33"/>
  <sheetViews>
    <sheetView topLeftCell="A4" workbookViewId="0">
      <selection sqref="A1:XFD1048576"/>
    </sheetView>
  </sheetViews>
  <sheetFormatPr defaultRowHeight="12.75"/>
  <cols>
    <col min="1" max="1" width="58" style="280" customWidth="1"/>
    <col min="2" max="2" width="34.85546875" style="280" customWidth="1"/>
    <col min="3" max="3" width="22.28515625" style="283" customWidth="1"/>
    <col min="4" max="4" width="23" style="283" customWidth="1"/>
    <col min="5" max="5" width="23.42578125" style="283" customWidth="1"/>
    <col min="6" max="16384" width="9.140625" style="284"/>
  </cols>
  <sheetData>
    <row r="1" spans="1:6">
      <c r="C1" s="281" t="s">
        <v>214</v>
      </c>
      <c r="D1" s="282" t="s">
        <v>156</v>
      </c>
    </row>
    <row r="2" spans="1:6">
      <c r="C2" s="281" t="s">
        <v>100</v>
      </c>
      <c r="D2" s="281"/>
    </row>
    <row r="3" spans="1:6">
      <c r="C3" s="281" t="s">
        <v>320</v>
      </c>
    </row>
    <row r="4" spans="1:6">
      <c r="C4" s="281" t="s">
        <v>326</v>
      </c>
      <c r="D4" s="283" t="s">
        <v>421</v>
      </c>
    </row>
    <row r="6" spans="1:6" ht="47.25" customHeight="1">
      <c r="A6" s="285" t="s">
        <v>321</v>
      </c>
      <c r="B6" s="285"/>
      <c r="C6" s="285"/>
      <c r="D6" s="285"/>
      <c r="E6" s="285"/>
    </row>
    <row r="7" spans="1:6" ht="15.75" customHeight="1">
      <c r="A7" s="285"/>
      <c r="B7" s="285"/>
      <c r="C7" s="285"/>
      <c r="D7" s="285"/>
      <c r="E7" s="285"/>
    </row>
    <row r="8" spans="1:6" ht="15.75" customHeight="1">
      <c r="A8" s="286"/>
      <c r="B8" s="286"/>
      <c r="C8" s="286"/>
      <c r="D8" s="286"/>
      <c r="E8" s="286"/>
    </row>
    <row r="9" spans="1:6" s="289" customFormat="1" ht="35.25" customHeight="1">
      <c r="A9" s="287" t="s">
        <v>215</v>
      </c>
      <c r="B9" s="287" t="s">
        <v>216</v>
      </c>
      <c r="C9" s="288" t="s">
        <v>217</v>
      </c>
      <c r="D9" s="288"/>
      <c r="E9" s="288"/>
    </row>
    <row r="10" spans="1:6" s="289" customFormat="1" ht="35.25" customHeight="1">
      <c r="A10" s="287"/>
      <c r="B10" s="287"/>
      <c r="C10" s="290" t="s">
        <v>12</v>
      </c>
      <c r="D10" s="290" t="s">
        <v>271</v>
      </c>
      <c r="E10" s="290" t="s">
        <v>339</v>
      </c>
    </row>
    <row r="11" spans="1:6">
      <c r="A11" s="291" t="s">
        <v>218</v>
      </c>
      <c r="B11" s="292" t="s">
        <v>219</v>
      </c>
      <c r="C11" s="293">
        <f>C23</f>
        <v>0</v>
      </c>
      <c r="D11" s="293">
        <f>D23</f>
        <v>0</v>
      </c>
      <c r="E11" s="293">
        <f>E23</f>
        <v>0</v>
      </c>
    </row>
    <row r="12" spans="1:6">
      <c r="A12" s="291" t="s">
        <v>220</v>
      </c>
      <c r="B12" s="292" t="s">
        <v>221</v>
      </c>
      <c r="C12" s="293"/>
      <c r="D12" s="293"/>
      <c r="E12" s="293"/>
    </row>
    <row r="13" spans="1:6" ht="25.5">
      <c r="A13" s="294" t="s">
        <v>223</v>
      </c>
      <c r="B13" s="292" t="s">
        <v>224</v>
      </c>
      <c r="C13" s="293"/>
      <c r="D13" s="293"/>
      <c r="E13" s="293"/>
    </row>
    <row r="14" spans="1:6" ht="25.5">
      <c r="A14" s="294" t="s">
        <v>225</v>
      </c>
      <c r="B14" s="292" t="s">
        <v>226</v>
      </c>
      <c r="C14" s="293"/>
      <c r="D14" s="293"/>
      <c r="E14" s="293"/>
    </row>
    <row r="15" spans="1:6" ht="25.5">
      <c r="A15" s="294" t="s">
        <v>227</v>
      </c>
      <c r="B15" s="292" t="s">
        <v>228</v>
      </c>
      <c r="C15" s="293"/>
      <c r="D15" s="293"/>
      <c r="E15" s="293"/>
    </row>
    <row r="16" spans="1:6" ht="25.5">
      <c r="A16" s="294" t="s">
        <v>229</v>
      </c>
      <c r="B16" s="292" t="s">
        <v>230</v>
      </c>
      <c r="C16" s="293"/>
      <c r="D16" s="293"/>
      <c r="E16" s="293"/>
      <c r="F16" s="295"/>
    </row>
    <row r="17" spans="1:5" ht="25.5">
      <c r="A17" s="296" t="s">
        <v>222</v>
      </c>
      <c r="B17" s="292" t="s">
        <v>254</v>
      </c>
      <c r="C17" s="297"/>
      <c r="D17" s="297"/>
      <c r="E17" s="297"/>
    </row>
    <row r="18" spans="1:5" ht="25.5">
      <c r="A18" s="294" t="s">
        <v>231</v>
      </c>
      <c r="B18" s="292" t="s">
        <v>232</v>
      </c>
      <c r="C18" s="293"/>
      <c r="D18" s="293"/>
      <c r="E18" s="293"/>
    </row>
    <row r="19" spans="1:5" ht="25.5">
      <c r="A19" s="294" t="s">
        <v>233</v>
      </c>
      <c r="B19" s="292" t="s">
        <v>234</v>
      </c>
      <c r="C19" s="293"/>
      <c r="D19" s="293"/>
      <c r="E19" s="293"/>
    </row>
    <row r="20" spans="1:5" ht="38.25">
      <c r="A20" s="294" t="s">
        <v>112</v>
      </c>
      <c r="B20" s="292" t="s">
        <v>235</v>
      </c>
      <c r="C20" s="293"/>
      <c r="D20" s="293"/>
      <c r="E20" s="293"/>
    </row>
    <row r="21" spans="1:5" ht="38.25">
      <c r="A21" s="294" t="s">
        <v>236</v>
      </c>
      <c r="B21" s="292" t="s">
        <v>237</v>
      </c>
      <c r="C21" s="293"/>
      <c r="D21" s="293"/>
      <c r="E21" s="293"/>
    </row>
    <row r="22" spans="1:5" ht="38.25">
      <c r="A22" s="298" t="s">
        <v>238</v>
      </c>
      <c r="B22" s="292" t="s">
        <v>239</v>
      </c>
      <c r="C22" s="293"/>
      <c r="D22" s="293"/>
      <c r="E22" s="293"/>
    </row>
    <row r="23" spans="1:5">
      <c r="A23" s="299" t="s">
        <v>240</v>
      </c>
      <c r="B23" s="300" t="s">
        <v>241</v>
      </c>
      <c r="C23" s="293">
        <v>0</v>
      </c>
      <c r="D23" s="293">
        <v>0</v>
      </c>
      <c r="E23" s="293">
        <v>0</v>
      </c>
    </row>
    <row r="24" spans="1:5">
      <c r="A24" s="298" t="s">
        <v>242</v>
      </c>
      <c r="B24" s="292" t="s">
        <v>243</v>
      </c>
      <c r="C24" s="293">
        <v>-2281000</v>
      </c>
      <c r="D24" s="293">
        <v>-2606100</v>
      </c>
      <c r="E24" s="293">
        <v>-2613300</v>
      </c>
    </row>
    <row r="25" spans="1:5">
      <c r="A25" s="298" t="s">
        <v>244</v>
      </c>
      <c r="B25" s="292" t="s">
        <v>245</v>
      </c>
      <c r="C25" s="293">
        <v>-2281000</v>
      </c>
      <c r="D25" s="293">
        <v>-2606100</v>
      </c>
      <c r="E25" s="293">
        <v>-2613300</v>
      </c>
    </row>
    <row r="26" spans="1:5">
      <c r="A26" s="298" t="s">
        <v>246</v>
      </c>
      <c r="B26" s="292" t="s">
        <v>247</v>
      </c>
      <c r="C26" s="293">
        <v>-2281000</v>
      </c>
      <c r="D26" s="293">
        <v>-2606100</v>
      </c>
      <c r="E26" s="293">
        <v>-2613300</v>
      </c>
    </row>
    <row r="27" spans="1:5">
      <c r="A27" s="298" t="s">
        <v>116</v>
      </c>
      <c r="B27" s="292" t="s">
        <v>248</v>
      </c>
      <c r="C27" s="293">
        <v>-2281000</v>
      </c>
      <c r="D27" s="293">
        <v>-2606100</v>
      </c>
      <c r="E27" s="293">
        <v>-2613300</v>
      </c>
    </row>
    <row r="28" spans="1:5">
      <c r="A28" s="298" t="s">
        <v>249</v>
      </c>
      <c r="B28" s="292" t="s">
        <v>250</v>
      </c>
      <c r="C28" s="293">
        <v>-2281000</v>
      </c>
      <c r="D28" s="293">
        <v>2606100</v>
      </c>
      <c r="E28" s="293">
        <v>2613300</v>
      </c>
    </row>
    <row r="29" spans="1:5">
      <c r="A29" s="298" t="s">
        <v>251</v>
      </c>
      <c r="B29" s="292" t="s">
        <v>252</v>
      </c>
      <c r="C29" s="293">
        <v>-2281000</v>
      </c>
      <c r="D29" s="293">
        <v>2606100</v>
      </c>
      <c r="E29" s="293">
        <v>2613300</v>
      </c>
    </row>
    <row r="30" spans="1:5" ht="25.5">
      <c r="A30" s="298" t="s">
        <v>118</v>
      </c>
      <c r="B30" s="292" t="s">
        <v>253</v>
      </c>
      <c r="C30" s="293">
        <v>-2281000</v>
      </c>
      <c r="D30" s="293">
        <v>2606100</v>
      </c>
      <c r="E30" s="293">
        <v>2613300</v>
      </c>
    </row>
    <row r="31" spans="1:5" ht="25.5">
      <c r="A31" s="298" t="s">
        <v>118</v>
      </c>
      <c r="B31" s="292" t="s">
        <v>253</v>
      </c>
      <c r="C31" s="293">
        <v>-2281000</v>
      </c>
      <c r="D31" s="293">
        <v>2606100</v>
      </c>
      <c r="E31" s="293">
        <v>2613300</v>
      </c>
    </row>
    <row r="32" spans="1:5">
      <c r="A32" s="301"/>
      <c r="B32" s="302"/>
      <c r="C32" s="303"/>
    </row>
    <row r="33" spans="1:5" ht="78.75" customHeight="1">
      <c r="A33" s="304" t="s">
        <v>272</v>
      </c>
      <c r="B33" s="305"/>
      <c r="E33" s="283" t="s">
        <v>273</v>
      </c>
    </row>
  </sheetData>
  <mergeCells count="4">
    <mergeCell ref="C9:E9"/>
    <mergeCell ref="A9:A10"/>
    <mergeCell ref="B9:B10"/>
    <mergeCell ref="A6:E8"/>
  </mergeCells>
  <phoneticPr fontId="15" type="noConversion"/>
  <pageMargins left="0.7" right="0.7" top="0.75" bottom="0.75" header="0.3" footer="0.3"/>
  <pageSetup paperSize="9" scale="5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H33"/>
  <sheetViews>
    <sheetView topLeftCell="A10" workbookViewId="0">
      <selection activeCell="O15" sqref="O15"/>
    </sheetView>
  </sheetViews>
  <sheetFormatPr defaultRowHeight="21"/>
  <cols>
    <col min="1" max="1" width="9.28515625" style="80" bestFit="1" customWidth="1"/>
    <col min="2" max="2" width="9.140625" style="80"/>
    <col min="3" max="5" width="12.28515625" style="80" bestFit="1" customWidth="1"/>
    <col min="6" max="16384" width="9.140625" style="80"/>
  </cols>
  <sheetData>
    <row r="2" spans="1:8">
      <c r="A2" s="80" t="s">
        <v>260</v>
      </c>
    </row>
    <row r="3" spans="1:8">
      <c r="A3" s="82"/>
      <c r="B3" s="82"/>
      <c r="C3" s="82" t="s">
        <v>258</v>
      </c>
      <c r="D3" s="82">
        <v>2015</v>
      </c>
      <c r="E3" s="82">
        <v>2016</v>
      </c>
      <c r="F3" s="82"/>
      <c r="G3" s="82"/>
      <c r="H3" s="82"/>
    </row>
    <row r="4" spans="1:8" s="81" customFormat="1">
      <c r="A4" s="83">
        <v>100</v>
      </c>
      <c r="B4" s="83"/>
      <c r="C4" s="83">
        <f>C6+C7+C8+C9</f>
        <v>4768200</v>
      </c>
      <c r="D4" s="83">
        <f>D6+D7+D8+D9</f>
        <v>4259000</v>
      </c>
      <c r="E4" s="83">
        <f>E6+E7+E8+E9</f>
        <v>3929600</v>
      </c>
      <c r="F4" s="83"/>
      <c r="G4" s="83"/>
      <c r="H4" s="83"/>
    </row>
    <row r="5" spans="1:8">
      <c r="A5" s="82"/>
      <c r="B5" s="82"/>
      <c r="C5" s="82"/>
      <c r="D5" s="82"/>
      <c r="E5" s="82"/>
      <c r="F5" s="82"/>
      <c r="G5" s="82"/>
      <c r="H5" s="82"/>
    </row>
    <row r="6" spans="1:8">
      <c r="A6" s="82">
        <v>102</v>
      </c>
      <c r="B6" s="82"/>
      <c r="C6" s="82">
        <v>971000</v>
      </c>
      <c r="D6" s="82">
        <v>971000</v>
      </c>
      <c r="E6" s="82">
        <v>971000</v>
      </c>
      <c r="F6" s="82"/>
      <c r="G6" s="82"/>
      <c r="H6" s="82"/>
    </row>
    <row r="7" spans="1:8">
      <c r="A7" s="82">
        <v>104</v>
      </c>
      <c r="B7" s="82"/>
      <c r="C7" s="82">
        <v>3751683</v>
      </c>
      <c r="D7" s="82">
        <v>3242483</v>
      </c>
      <c r="E7" s="82">
        <v>2913083</v>
      </c>
      <c r="F7" s="82"/>
      <c r="G7" s="82"/>
      <c r="H7" s="82"/>
    </row>
    <row r="8" spans="1:8">
      <c r="A8" s="82">
        <v>106</v>
      </c>
      <c r="B8" s="82"/>
      <c r="C8" s="82">
        <v>33517</v>
      </c>
      <c r="D8" s="82">
        <v>33517</v>
      </c>
      <c r="E8" s="82">
        <v>33517</v>
      </c>
      <c r="F8" s="82"/>
      <c r="G8" s="82"/>
      <c r="H8" s="82"/>
    </row>
    <row r="9" spans="1:8">
      <c r="A9" s="82">
        <v>111</v>
      </c>
      <c r="B9" s="82"/>
      <c r="C9" s="82">
        <v>12000</v>
      </c>
      <c r="D9" s="82">
        <v>12000</v>
      </c>
      <c r="E9" s="82">
        <v>12000</v>
      </c>
      <c r="F9" s="82"/>
      <c r="G9" s="82"/>
      <c r="H9" s="82"/>
    </row>
    <row r="10" spans="1:8">
      <c r="A10" s="82"/>
      <c r="B10" s="82"/>
      <c r="C10" s="82"/>
      <c r="D10" s="82"/>
      <c r="E10" s="82"/>
      <c r="F10" s="82"/>
      <c r="G10" s="82"/>
      <c r="H10" s="82"/>
    </row>
    <row r="11" spans="1:8" s="81" customFormat="1">
      <c r="A11" s="83">
        <v>203</v>
      </c>
      <c r="B11" s="83"/>
      <c r="C11" s="83">
        <v>183000</v>
      </c>
      <c r="D11" s="83">
        <v>183500</v>
      </c>
      <c r="E11" s="83">
        <v>183500</v>
      </c>
      <c r="F11" s="83"/>
      <c r="G11" s="83"/>
      <c r="H11" s="83"/>
    </row>
    <row r="12" spans="1:8">
      <c r="A12" s="82"/>
      <c r="B12" s="82"/>
      <c r="C12" s="82"/>
      <c r="D12" s="82"/>
      <c r="E12" s="82"/>
      <c r="F12" s="82"/>
      <c r="G12" s="82"/>
      <c r="H12" s="82"/>
    </row>
    <row r="13" spans="1:8">
      <c r="A13" s="83">
        <v>300</v>
      </c>
      <c r="B13" s="83"/>
      <c r="C13" s="83">
        <f>C14+C15</f>
        <v>956000</v>
      </c>
      <c r="D13" s="83">
        <f>D14+D15</f>
        <v>980000</v>
      </c>
      <c r="E13" s="83">
        <f>E14+E15</f>
        <v>980000</v>
      </c>
      <c r="F13" s="82"/>
      <c r="G13" s="82"/>
      <c r="H13" s="82"/>
    </row>
    <row r="14" spans="1:8">
      <c r="A14" s="82">
        <v>309</v>
      </c>
      <c r="B14" s="82"/>
      <c r="C14" s="82">
        <v>10000</v>
      </c>
      <c r="D14" s="82">
        <v>10000</v>
      </c>
      <c r="E14" s="82">
        <v>10000</v>
      </c>
      <c r="F14" s="82"/>
      <c r="G14" s="82"/>
      <c r="H14" s="82"/>
    </row>
    <row r="15" spans="1:8">
      <c r="A15" s="82">
        <v>310</v>
      </c>
      <c r="B15" s="82"/>
      <c r="C15" s="82">
        <v>946000</v>
      </c>
      <c r="D15" s="82">
        <v>970000</v>
      </c>
      <c r="E15" s="82">
        <v>970000</v>
      </c>
      <c r="F15" s="82"/>
      <c r="G15" s="82"/>
      <c r="H15" s="82"/>
    </row>
    <row r="16" spans="1:8">
      <c r="A16" s="82"/>
      <c r="B16" s="82"/>
      <c r="C16" s="82"/>
      <c r="D16" s="82"/>
      <c r="E16" s="82"/>
      <c r="F16" s="82"/>
      <c r="G16" s="82"/>
      <c r="H16" s="82"/>
    </row>
    <row r="17" spans="1:8" s="81" customFormat="1">
      <c r="A17" s="83">
        <v>409</v>
      </c>
      <c r="B17" s="83"/>
      <c r="C17" s="83">
        <v>1055100</v>
      </c>
      <c r="D17" s="83">
        <v>1234800</v>
      </c>
      <c r="E17" s="83">
        <v>1421000</v>
      </c>
      <c r="F17" s="83"/>
      <c r="G17" s="83"/>
      <c r="H17" s="83"/>
    </row>
    <row r="18" spans="1:8">
      <c r="A18" s="82"/>
      <c r="B18" s="82"/>
      <c r="C18" s="82"/>
      <c r="D18" s="82"/>
      <c r="E18" s="82"/>
      <c r="F18" s="82"/>
      <c r="G18" s="82"/>
      <c r="H18" s="82"/>
    </row>
    <row r="19" spans="1:8" s="81" customFormat="1">
      <c r="A19" s="83">
        <v>500</v>
      </c>
      <c r="B19" s="83"/>
      <c r="C19" s="83">
        <f>C21+C22</f>
        <v>371000</v>
      </c>
      <c r="D19" s="83">
        <f>D21+D22</f>
        <v>331000</v>
      </c>
      <c r="E19" s="83">
        <f>E21+E22</f>
        <v>326000</v>
      </c>
      <c r="F19" s="83"/>
      <c r="G19" s="83"/>
      <c r="H19" s="83"/>
    </row>
    <row r="20" spans="1:8">
      <c r="A20" s="82"/>
      <c r="B20" s="82"/>
      <c r="C20" s="82"/>
      <c r="D20" s="82"/>
      <c r="E20" s="82"/>
      <c r="F20" s="82"/>
      <c r="G20" s="82"/>
      <c r="H20" s="82"/>
    </row>
    <row r="21" spans="1:8">
      <c r="A21" s="82">
        <v>502</v>
      </c>
      <c r="B21" s="82"/>
      <c r="C21" s="82">
        <v>60000</v>
      </c>
      <c r="D21" s="82">
        <v>20000</v>
      </c>
      <c r="E21" s="82">
        <v>15000</v>
      </c>
      <c r="F21" s="82"/>
      <c r="G21" s="82"/>
      <c r="H21" s="82"/>
    </row>
    <row r="22" spans="1:8">
      <c r="A22" s="82">
        <v>503</v>
      </c>
      <c r="B22" s="82"/>
      <c r="C22" s="82">
        <v>311000</v>
      </c>
      <c r="D22" s="82">
        <v>311000</v>
      </c>
      <c r="E22" s="82">
        <v>311000</v>
      </c>
      <c r="F22" s="82"/>
      <c r="G22" s="82"/>
      <c r="H22" s="82"/>
    </row>
    <row r="23" spans="1:8">
      <c r="A23" s="82"/>
      <c r="B23" s="82"/>
      <c r="C23" s="82"/>
      <c r="D23" s="82"/>
      <c r="E23" s="82"/>
      <c r="F23" s="82"/>
      <c r="G23" s="82"/>
      <c r="H23" s="82"/>
    </row>
    <row r="24" spans="1:8" s="81" customFormat="1">
      <c r="A24" s="83">
        <v>707</v>
      </c>
      <c r="B24" s="83"/>
      <c r="C24" s="83">
        <v>12000</v>
      </c>
      <c r="D24" s="83">
        <v>12000</v>
      </c>
      <c r="E24" s="83">
        <v>12000</v>
      </c>
      <c r="F24" s="83"/>
      <c r="G24" s="83"/>
      <c r="H24" s="83"/>
    </row>
    <row r="25" spans="1:8">
      <c r="A25" s="82"/>
      <c r="B25" s="82"/>
      <c r="C25" s="82"/>
      <c r="D25" s="82"/>
      <c r="E25" s="82"/>
      <c r="F25" s="82"/>
      <c r="G25" s="82"/>
      <c r="H25" s="82"/>
    </row>
    <row r="26" spans="1:8" s="81" customFormat="1">
      <c r="A26" s="83">
        <v>800</v>
      </c>
      <c r="B26" s="83"/>
      <c r="C26" s="83">
        <v>2194400</v>
      </c>
      <c r="D26" s="83">
        <v>2194400</v>
      </c>
      <c r="E26" s="83">
        <v>2194400</v>
      </c>
      <c r="F26" s="83"/>
      <c r="G26" s="83"/>
      <c r="H26" s="83"/>
    </row>
    <row r="27" spans="1:8">
      <c r="A27" s="82"/>
      <c r="B27" s="82"/>
      <c r="C27" s="82"/>
      <c r="D27" s="82"/>
      <c r="E27" s="82"/>
      <c r="F27" s="82"/>
      <c r="G27" s="82"/>
      <c r="H27" s="82"/>
    </row>
    <row r="28" spans="1:8">
      <c r="A28" s="82"/>
      <c r="B28" s="82"/>
      <c r="C28" s="82"/>
      <c r="D28" s="82"/>
      <c r="E28" s="82"/>
      <c r="F28" s="82"/>
      <c r="G28" s="82"/>
      <c r="H28" s="82"/>
    </row>
    <row r="29" spans="1:8" s="81" customFormat="1">
      <c r="A29" s="83">
        <v>1102</v>
      </c>
      <c r="B29" s="83"/>
      <c r="C29" s="83">
        <v>5000</v>
      </c>
      <c r="D29" s="83">
        <v>5000</v>
      </c>
      <c r="E29" s="83">
        <v>5000</v>
      </c>
      <c r="F29" s="83"/>
      <c r="G29" s="83"/>
      <c r="H29" s="83"/>
    </row>
    <row r="30" spans="1:8">
      <c r="A30" s="82"/>
      <c r="B30" s="82"/>
      <c r="C30" s="82"/>
      <c r="D30" s="82"/>
      <c r="E30" s="82"/>
      <c r="F30" s="82"/>
      <c r="G30" s="82"/>
      <c r="H30" s="82"/>
    </row>
    <row r="31" spans="1:8" s="81" customFormat="1">
      <c r="A31" s="83" t="s">
        <v>259</v>
      </c>
      <c r="B31" s="83"/>
      <c r="C31" s="83">
        <f>C4+C11+C13+C17+C19+C24+C26+C29</f>
        <v>9544700</v>
      </c>
      <c r="D31" s="83">
        <f>D4+D11+D13+D17+D19+D24+D26+D29</f>
        <v>9199700</v>
      </c>
      <c r="E31" s="83">
        <f>E4+E11+E13+E17+E19+E24+E26+E29</f>
        <v>9051500</v>
      </c>
      <c r="F31" s="83"/>
      <c r="G31" s="83"/>
      <c r="H31" s="83"/>
    </row>
    <row r="32" spans="1:8">
      <c r="A32" s="82"/>
      <c r="B32" s="82"/>
      <c r="C32" s="82"/>
      <c r="D32" s="82"/>
      <c r="E32" s="82"/>
      <c r="F32" s="82"/>
      <c r="G32" s="82"/>
      <c r="H32" s="82"/>
    </row>
    <row r="33" spans="1:8">
      <c r="A33" s="82"/>
      <c r="B33" s="82"/>
      <c r="C33" s="82"/>
      <c r="D33" s="82"/>
      <c r="E33" s="82"/>
      <c r="F33" s="82"/>
      <c r="G33" s="82"/>
      <c r="H33" s="82"/>
    </row>
  </sheetData>
  <phoneticPr fontId="1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E20"/>
  <sheetViews>
    <sheetView topLeftCell="H1" workbookViewId="0">
      <selection activeCell="C4" sqref="C4:E4"/>
    </sheetView>
  </sheetViews>
  <sheetFormatPr defaultRowHeight="15"/>
  <cols>
    <col min="1" max="1" width="27.28515625" customWidth="1"/>
    <col min="2" max="2" width="13.85546875" customWidth="1"/>
    <col min="3" max="3" width="11.140625" customWidth="1"/>
    <col min="4" max="4" width="9.5703125" customWidth="1"/>
    <col min="5" max="5" width="18.85546875" customWidth="1"/>
  </cols>
  <sheetData>
    <row r="1" spans="1:5">
      <c r="A1" s="186"/>
      <c r="B1" s="186"/>
      <c r="C1" s="264" t="s">
        <v>205</v>
      </c>
      <c r="D1" s="264"/>
      <c r="E1" s="264"/>
    </row>
    <row r="2" spans="1:5">
      <c r="A2" s="186"/>
      <c r="B2" s="186"/>
      <c r="C2" s="264" t="s">
        <v>41</v>
      </c>
      <c r="D2" s="264"/>
      <c r="E2" s="264"/>
    </row>
    <row r="3" spans="1:5">
      <c r="A3" s="186"/>
      <c r="B3" s="186"/>
      <c r="C3" s="264" t="s">
        <v>275</v>
      </c>
      <c r="D3" s="264"/>
      <c r="E3" s="264"/>
    </row>
    <row r="4" spans="1:5">
      <c r="A4" s="186"/>
      <c r="B4" s="186"/>
      <c r="C4" s="264" t="s">
        <v>420</v>
      </c>
      <c r="D4" s="264"/>
      <c r="E4" s="264"/>
    </row>
    <row r="5" spans="1:5">
      <c r="A5" s="186"/>
      <c r="B5" s="186"/>
      <c r="C5" s="187"/>
      <c r="D5" s="187"/>
      <c r="E5" s="187"/>
    </row>
    <row r="6" spans="1:5" ht="15.75" customHeight="1">
      <c r="A6" s="269" t="s">
        <v>407</v>
      </c>
      <c r="B6" s="269"/>
      <c r="C6" s="269"/>
      <c r="D6" s="269"/>
      <c r="E6" s="269"/>
    </row>
    <row r="7" spans="1:5" ht="28.5" customHeight="1">
      <c r="A7" s="269"/>
      <c r="B7" s="269"/>
      <c r="C7" s="269"/>
      <c r="D7" s="269"/>
      <c r="E7" s="269"/>
    </row>
    <row r="8" spans="1:5">
      <c r="A8" s="186"/>
      <c r="B8" s="186"/>
      <c r="C8" s="186"/>
      <c r="D8" s="186"/>
      <c r="E8" s="186"/>
    </row>
    <row r="9" spans="1:5" ht="73.5" customHeight="1">
      <c r="A9" s="188"/>
      <c r="B9" s="189" t="s">
        <v>404</v>
      </c>
      <c r="C9" s="189" t="s">
        <v>405</v>
      </c>
      <c r="D9" s="189" t="s">
        <v>257</v>
      </c>
      <c r="E9" s="189" t="s">
        <v>406</v>
      </c>
    </row>
    <row r="10" spans="1:5">
      <c r="A10" s="190" t="s">
        <v>255</v>
      </c>
      <c r="B10" s="191">
        <v>0</v>
      </c>
      <c r="C10" s="191">
        <v>0</v>
      </c>
      <c r="D10" s="191">
        <v>0</v>
      </c>
      <c r="E10" s="191">
        <v>0</v>
      </c>
    </row>
    <row r="11" spans="1:5">
      <c r="A11" s="190" t="s">
        <v>256</v>
      </c>
      <c r="B11" s="191"/>
      <c r="C11" s="191"/>
      <c r="D11" s="191"/>
      <c r="E11" s="191"/>
    </row>
    <row r="12" spans="1:5" ht="15.75" customHeight="1">
      <c r="A12" s="265" t="s">
        <v>220</v>
      </c>
      <c r="B12" s="266">
        <v>0</v>
      </c>
      <c r="C12" s="266">
        <v>0</v>
      </c>
      <c r="D12" s="266">
        <v>0</v>
      </c>
      <c r="E12" s="266">
        <v>0</v>
      </c>
    </row>
    <row r="13" spans="1:5" ht="34.5" customHeight="1">
      <c r="A13" s="265"/>
      <c r="B13" s="267"/>
      <c r="C13" s="267"/>
      <c r="D13" s="267"/>
      <c r="E13" s="267"/>
    </row>
    <row r="14" spans="1:5" ht="15.75" customHeight="1">
      <c r="A14" s="265" t="s">
        <v>222</v>
      </c>
      <c r="B14" s="266">
        <v>0</v>
      </c>
      <c r="C14" s="266">
        <v>0</v>
      </c>
      <c r="D14" s="266">
        <v>0</v>
      </c>
      <c r="E14" s="266">
        <v>0</v>
      </c>
    </row>
    <row r="15" spans="1:5" ht="15.75" customHeight="1">
      <c r="A15" s="265"/>
      <c r="B15" s="268"/>
      <c r="C15" s="268"/>
      <c r="D15" s="268"/>
      <c r="E15" s="268"/>
    </row>
    <row r="16" spans="1:5" ht="40.5" customHeight="1">
      <c r="A16" s="265"/>
      <c r="B16" s="267"/>
      <c r="C16" s="267"/>
      <c r="D16" s="267"/>
      <c r="E16" s="267"/>
    </row>
    <row r="17" spans="1:5">
      <c r="A17" s="186"/>
      <c r="B17" s="186"/>
      <c r="C17" s="186"/>
      <c r="D17" s="186"/>
      <c r="E17" s="186"/>
    </row>
    <row r="18" spans="1:5">
      <c r="A18" s="186"/>
      <c r="B18" s="186"/>
      <c r="C18" s="186"/>
      <c r="D18" s="186"/>
      <c r="E18" s="186"/>
    </row>
    <row r="19" spans="1:5">
      <c r="A19" s="270" t="s">
        <v>272</v>
      </c>
      <c r="B19" s="186"/>
      <c r="C19" s="186"/>
      <c r="D19" s="186"/>
      <c r="E19" s="186"/>
    </row>
    <row r="20" spans="1:5">
      <c r="A20" s="270"/>
      <c r="B20" s="186"/>
      <c r="C20" s="186"/>
      <c r="D20" s="264" t="s">
        <v>403</v>
      </c>
      <c r="E20" s="264"/>
    </row>
  </sheetData>
  <mergeCells count="17">
    <mergeCell ref="A19:A20"/>
    <mergeCell ref="D20:E20"/>
    <mergeCell ref="C3:E3"/>
    <mergeCell ref="D14:D16"/>
    <mergeCell ref="E14:E16"/>
    <mergeCell ref="C4:E4"/>
    <mergeCell ref="C1:E1"/>
    <mergeCell ref="C2:E2"/>
    <mergeCell ref="A12:A13"/>
    <mergeCell ref="A14:A16"/>
    <mergeCell ref="B12:B13"/>
    <mergeCell ref="C12:C13"/>
    <mergeCell ref="D12:D13"/>
    <mergeCell ref="E12:E13"/>
    <mergeCell ref="B14:B16"/>
    <mergeCell ref="C14:C16"/>
    <mergeCell ref="A6:E7"/>
  </mergeCells>
  <phoneticPr fontId="15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151"/>
  <sheetViews>
    <sheetView tabSelected="1" workbookViewId="0">
      <selection sqref="A1:XFD1048576"/>
    </sheetView>
  </sheetViews>
  <sheetFormatPr defaultRowHeight="15"/>
  <cols>
    <col min="1" max="1" width="32" customWidth="1"/>
    <col min="2" max="2" width="7.140625" customWidth="1"/>
    <col min="3" max="3" width="6.140625" customWidth="1"/>
    <col min="4" max="4" width="10.5703125" customWidth="1"/>
    <col min="5" max="5" width="6.140625" customWidth="1"/>
    <col min="6" max="6" width="7.28515625" customWidth="1"/>
    <col min="7" max="7" width="22.85546875" customWidth="1"/>
    <col min="8" max="8" width="10.85546875" hidden="1" customWidth="1"/>
    <col min="9" max="9" width="9.28515625" hidden="1" customWidth="1"/>
  </cols>
  <sheetData>
    <row r="1" spans="1:9">
      <c r="G1" s="264" t="s">
        <v>410</v>
      </c>
      <c r="H1" s="264"/>
      <c r="I1" s="264"/>
    </row>
    <row r="2" spans="1:9">
      <c r="G2" s="222" t="s">
        <v>290</v>
      </c>
      <c r="H2" s="222"/>
      <c r="I2" s="222"/>
    </row>
    <row r="3" spans="1:9">
      <c r="G3" s="264" t="s">
        <v>411</v>
      </c>
      <c r="H3" s="264"/>
      <c r="I3" s="264"/>
    </row>
    <row r="4" spans="1:9">
      <c r="G4" s="264" t="s">
        <v>420</v>
      </c>
      <c r="H4" s="264"/>
      <c r="I4" s="264"/>
    </row>
    <row r="5" spans="1:9">
      <c r="G5" s="221"/>
      <c r="H5" s="221"/>
      <c r="I5" s="221"/>
    </row>
    <row r="7" spans="1:9">
      <c r="A7" s="273" t="s">
        <v>367</v>
      </c>
      <c r="B7" s="274"/>
      <c r="C7" s="274"/>
      <c r="D7" s="274"/>
      <c r="E7" s="274"/>
      <c r="F7" s="274"/>
      <c r="G7" s="274"/>
      <c r="H7" s="274"/>
      <c r="I7" s="274"/>
    </row>
    <row r="8" spans="1:9">
      <c r="A8" s="274"/>
      <c r="B8" s="274"/>
      <c r="C8" s="274"/>
      <c r="D8" s="274"/>
      <c r="E8" s="274"/>
      <c r="F8" s="274"/>
      <c r="G8" s="274"/>
      <c r="H8" s="274"/>
      <c r="I8" s="274"/>
    </row>
    <row r="9" spans="1:9">
      <c r="A9" s="209"/>
      <c r="B9" s="210"/>
      <c r="C9" s="210"/>
      <c r="D9" s="210"/>
      <c r="E9" s="210"/>
      <c r="F9" s="210"/>
      <c r="G9" s="210"/>
      <c r="H9" s="211" t="s">
        <v>318</v>
      </c>
      <c r="I9" s="211"/>
    </row>
    <row r="10" spans="1:9">
      <c r="A10" s="275" t="s">
        <v>123</v>
      </c>
      <c r="B10" s="276" t="s">
        <v>124</v>
      </c>
      <c r="C10" s="271" t="s">
        <v>207</v>
      </c>
      <c r="D10" s="271" t="s">
        <v>158</v>
      </c>
      <c r="E10" s="271" t="s">
        <v>159</v>
      </c>
      <c r="F10" s="271" t="s">
        <v>291</v>
      </c>
      <c r="G10" s="271" t="s">
        <v>335</v>
      </c>
      <c r="H10" s="271" t="s">
        <v>336</v>
      </c>
      <c r="I10" s="271" t="s">
        <v>337</v>
      </c>
    </row>
    <row r="11" spans="1:9" ht="24" customHeight="1">
      <c r="A11" s="275"/>
      <c r="B11" s="276"/>
      <c r="C11" s="271"/>
      <c r="D11" s="271"/>
      <c r="E11" s="271"/>
      <c r="F11" s="271"/>
      <c r="G11" s="271"/>
      <c r="H11" s="271"/>
      <c r="I11" s="271"/>
    </row>
    <row r="12" spans="1:9" ht="24.95" customHeight="1">
      <c r="A12" s="212">
        <v>1</v>
      </c>
      <c r="B12" s="192">
        <v>2</v>
      </c>
      <c r="C12" s="192">
        <v>3</v>
      </c>
      <c r="D12" s="192">
        <v>4</v>
      </c>
      <c r="E12" s="192">
        <v>5</v>
      </c>
      <c r="F12" s="192">
        <v>6</v>
      </c>
      <c r="G12" s="192">
        <v>7</v>
      </c>
      <c r="H12" s="192">
        <v>8</v>
      </c>
      <c r="I12" s="192">
        <v>9</v>
      </c>
    </row>
    <row r="13" spans="1:9" ht="51" customHeight="1">
      <c r="A13" s="213" t="s">
        <v>369</v>
      </c>
      <c r="B13" s="193" t="s">
        <v>128</v>
      </c>
      <c r="C13" s="194">
        <v>996</v>
      </c>
      <c r="D13" s="194">
        <v>7700300000</v>
      </c>
      <c r="E13" s="194">
        <v>0</v>
      </c>
      <c r="F13" s="194">
        <v>0</v>
      </c>
      <c r="G13" s="195">
        <f t="shared" ref="G13:I14" si="0">G14</f>
        <v>236.3</v>
      </c>
      <c r="H13" s="195">
        <f t="shared" si="0"/>
        <v>262</v>
      </c>
      <c r="I13" s="195">
        <f t="shared" si="0"/>
        <v>263</v>
      </c>
    </row>
    <row r="14" spans="1:9" ht="15" customHeight="1">
      <c r="A14" s="213" t="s">
        <v>163</v>
      </c>
      <c r="B14" s="193" t="s">
        <v>128</v>
      </c>
      <c r="C14" s="194">
        <v>996</v>
      </c>
      <c r="D14" s="194">
        <v>7700300000</v>
      </c>
      <c r="E14" s="194">
        <v>0</v>
      </c>
      <c r="F14" s="194">
        <v>0</v>
      </c>
      <c r="G14" s="195">
        <f t="shared" si="0"/>
        <v>236.3</v>
      </c>
      <c r="H14" s="195">
        <f t="shared" si="0"/>
        <v>262</v>
      </c>
      <c r="I14" s="195">
        <f t="shared" si="0"/>
        <v>263</v>
      </c>
    </row>
    <row r="15" spans="1:9" ht="92.25" customHeight="1">
      <c r="A15" s="213" t="s">
        <v>370</v>
      </c>
      <c r="B15" s="193" t="s">
        <v>128</v>
      </c>
      <c r="C15" s="194">
        <v>996</v>
      </c>
      <c r="D15" s="194">
        <v>7700380110</v>
      </c>
      <c r="E15" s="194">
        <v>100</v>
      </c>
      <c r="F15" s="194">
        <v>0</v>
      </c>
      <c r="G15" s="195">
        <f>G16+G21</f>
        <v>236.3</v>
      </c>
      <c r="H15" s="195">
        <f>H16+H21</f>
        <v>262</v>
      </c>
      <c r="I15" s="195">
        <f>I16+I21</f>
        <v>263</v>
      </c>
    </row>
    <row r="16" spans="1:9" ht="26.25" customHeight="1">
      <c r="A16" s="213" t="s">
        <v>292</v>
      </c>
      <c r="B16" s="193" t="s">
        <v>128</v>
      </c>
      <c r="C16" s="194">
        <v>996</v>
      </c>
      <c r="D16" s="194">
        <v>7700380110</v>
      </c>
      <c r="E16" s="194">
        <v>100</v>
      </c>
      <c r="F16" s="194">
        <v>0</v>
      </c>
      <c r="G16" s="195">
        <f>G18+G20</f>
        <v>233.3</v>
      </c>
      <c r="H16" s="195">
        <f>H18+H20</f>
        <v>260</v>
      </c>
      <c r="I16" s="195">
        <f>I18+I20</f>
        <v>260</v>
      </c>
    </row>
    <row r="17" spans="1:9" ht="29.25" customHeight="1">
      <c r="A17" s="213" t="s">
        <v>371</v>
      </c>
      <c r="B17" s="193" t="s">
        <v>128</v>
      </c>
      <c r="C17" s="194">
        <v>996</v>
      </c>
      <c r="D17" s="194">
        <v>7700380110</v>
      </c>
      <c r="E17" s="194">
        <v>120</v>
      </c>
      <c r="F17" s="194">
        <v>210</v>
      </c>
      <c r="G17" s="195"/>
      <c r="H17" s="195"/>
      <c r="I17" s="195"/>
    </row>
    <row r="18" spans="1:9" ht="30.75" customHeight="1">
      <c r="A18" s="214" t="s">
        <v>374</v>
      </c>
      <c r="B18" s="196" t="s">
        <v>128</v>
      </c>
      <c r="C18" s="197">
        <v>996</v>
      </c>
      <c r="D18" s="197">
        <v>7700380110</v>
      </c>
      <c r="E18" s="197">
        <v>121</v>
      </c>
      <c r="F18" s="197">
        <v>211</v>
      </c>
      <c r="G18" s="198">
        <v>179</v>
      </c>
      <c r="H18" s="198">
        <v>200</v>
      </c>
      <c r="I18" s="198">
        <v>200</v>
      </c>
    </row>
    <row r="19" spans="1:9" ht="25.5" customHeight="1">
      <c r="A19" s="214" t="s">
        <v>293</v>
      </c>
      <c r="B19" s="196" t="s">
        <v>128</v>
      </c>
      <c r="C19" s="197">
        <v>996</v>
      </c>
      <c r="D19" s="197">
        <v>7700380110</v>
      </c>
      <c r="E19" s="197">
        <v>129</v>
      </c>
      <c r="F19" s="197">
        <v>0</v>
      </c>
      <c r="G19" s="198">
        <v>54.3</v>
      </c>
      <c r="H19" s="198"/>
      <c r="I19" s="198"/>
    </row>
    <row r="20" spans="1:9" ht="77.25" customHeight="1">
      <c r="A20" s="214" t="s">
        <v>414</v>
      </c>
      <c r="B20" s="196" t="s">
        <v>128</v>
      </c>
      <c r="C20" s="197">
        <v>996</v>
      </c>
      <c r="D20" s="197">
        <v>7700380110</v>
      </c>
      <c r="E20" s="197">
        <v>129</v>
      </c>
      <c r="F20" s="197">
        <v>213</v>
      </c>
      <c r="G20" s="198">
        <v>54.3</v>
      </c>
      <c r="H20" s="198">
        <v>60</v>
      </c>
      <c r="I20" s="198">
        <v>60</v>
      </c>
    </row>
    <row r="21" spans="1:9" ht="54.75" customHeight="1">
      <c r="A21" s="213" t="s">
        <v>415</v>
      </c>
      <c r="B21" s="193" t="s">
        <v>128</v>
      </c>
      <c r="C21" s="194">
        <v>996</v>
      </c>
      <c r="D21" s="194">
        <v>7700380190</v>
      </c>
      <c r="E21" s="194">
        <v>122</v>
      </c>
      <c r="F21" s="194">
        <v>0</v>
      </c>
      <c r="G21" s="195">
        <v>3</v>
      </c>
      <c r="H21" s="195">
        <v>2</v>
      </c>
      <c r="I21" s="195">
        <v>3</v>
      </c>
    </row>
    <row r="22" spans="1:9" ht="16.5" customHeight="1">
      <c r="A22" s="213" t="s">
        <v>294</v>
      </c>
      <c r="B22" s="193" t="s">
        <v>128</v>
      </c>
      <c r="C22" s="194">
        <v>996</v>
      </c>
      <c r="D22" s="194">
        <v>7700380190</v>
      </c>
      <c r="E22" s="194">
        <v>122</v>
      </c>
      <c r="F22" s="194">
        <v>212</v>
      </c>
      <c r="G22" s="195">
        <v>3</v>
      </c>
      <c r="H22" s="195"/>
      <c r="I22" s="195"/>
    </row>
    <row r="23" spans="1:9" ht="41.25" customHeight="1">
      <c r="A23" s="213" t="s">
        <v>129</v>
      </c>
      <c r="B23" s="193" t="s">
        <v>130</v>
      </c>
      <c r="C23" s="194">
        <v>996</v>
      </c>
      <c r="D23" s="194">
        <v>7700400000</v>
      </c>
      <c r="E23" s="194">
        <v>0</v>
      </c>
      <c r="F23" s="194">
        <v>200</v>
      </c>
      <c r="G23" s="195">
        <f>G24</f>
        <v>1242.44</v>
      </c>
      <c r="H23" s="195">
        <f>H24</f>
        <v>1589.1</v>
      </c>
      <c r="I23" s="195">
        <f>I24</f>
        <v>1636</v>
      </c>
    </row>
    <row r="24" spans="1:9" ht="18" customHeight="1">
      <c r="A24" s="213" t="s">
        <v>165</v>
      </c>
      <c r="B24" s="193" t="s">
        <v>130</v>
      </c>
      <c r="C24" s="194">
        <v>996</v>
      </c>
      <c r="D24" s="194">
        <v>7700400000</v>
      </c>
      <c r="E24" s="194">
        <v>0</v>
      </c>
      <c r="F24" s="194">
        <v>200</v>
      </c>
      <c r="G24" s="195">
        <f>G26+G33+G42+G46+G32</f>
        <v>1242.44</v>
      </c>
      <c r="H24" s="195">
        <f>H26+H33+H42+H46+H32</f>
        <v>1589.1</v>
      </c>
      <c r="I24" s="195">
        <f>I26+I33+I42+I46+I32</f>
        <v>1636</v>
      </c>
    </row>
    <row r="25" spans="1:9" ht="93.75" customHeight="1">
      <c r="A25" s="213" t="s">
        <v>370</v>
      </c>
      <c r="B25" s="193" t="s">
        <v>130</v>
      </c>
      <c r="C25" s="194">
        <v>996</v>
      </c>
      <c r="D25" s="194">
        <v>7700400000</v>
      </c>
      <c r="E25" s="194">
        <v>100</v>
      </c>
      <c r="F25" s="194">
        <v>200</v>
      </c>
      <c r="G25" s="195">
        <v>1094</v>
      </c>
      <c r="H25" s="195">
        <f>H26</f>
        <v>1380</v>
      </c>
      <c r="I25" s="195">
        <f>I26</f>
        <v>1380</v>
      </c>
    </row>
    <row r="26" spans="1:9" ht="30" customHeight="1">
      <c r="A26" s="213" t="s">
        <v>371</v>
      </c>
      <c r="B26" s="193" t="s">
        <v>130</v>
      </c>
      <c r="C26" s="194">
        <v>996</v>
      </c>
      <c r="D26" s="194">
        <v>7700480110</v>
      </c>
      <c r="E26" s="194">
        <v>120</v>
      </c>
      <c r="F26" s="194">
        <v>210</v>
      </c>
      <c r="G26" s="195">
        <f>G28+G30</f>
        <v>1084</v>
      </c>
      <c r="H26" s="195">
        <f>H28+H30</f>
        <v>1380</v>
      </c>
      <c r="I26" s="195">
        <f>I28+I30</f>
        <v>1380</v>
      </c>
    </row>
    <row r="27" spans="1:9" ht="29.25" customHeight="1">
      <c r="A27" s="213" t="s">
        <v>374</v>
      </c>
      <c r="B27" s="193" t="s">
        <v>130</v>
      </c>
      <c r="C27" s="194">
        <v>996</v>
      </c>
      <c r="D27" s="194">
        <v>7700480110</v>
      </c>
      <c r="E27" s="194">
        <v>121</v>
      </c>
      <c r="F27" s="194">
        <v>0</v>
      </c>
      <c r="G27" s="195">
        <f>G28</f>
        <v>830</v>
      </c>
      <c r="H27" s="195">
        <f>H28</f>
        <v>1060</v>
      </c>
      <c r="I27" s="195">
        <f>I28</f>
        <v>1060</v>
      </c>
    </row>
    <row r="28" spans="1:9" ht="17.25" customHeight="1">
      <c r="A28" s="214" t="s">
        <v>372</v>
      </c>
      <c r="B28" s="196" t="s">
        <v>130</v>
      </c>
      <c r="C28" s="197">
        <v>996</v>
      </c>
      <c r="D28" s="197">
        <v>7700480110</v>
      </c>
      <c r="E28" s="197">
        <v>121</v>
      </c>
      <c r="F28" s="197">
        <v>211</v>
      </c>
      <c r="G28" s="198">
        <v>830</v>
      </c>
      <c r="H28" s="198">
        <v>1060</v>
      </c>
      <c r="I28" s="198">
        <v>1060</v>
      </c>
    </row>
    <row r="29" spans="1:9" ht="58.5" customHeight="1">
      <c r="A29" s="214" t="s">
        <v>373</v>
      </c>
      <c r="B29" s="196" t="s">
        <v>130</v>
      </c>
      <c r="C29" s="197">
        <v>996</v>
      </c>
      <c r="D29" s="197">
        <v>7700480110</v>
      </c>
      <c r="E29" s="197">
        <v>129</v>
      </c>
      <c r="F29" s="197"/>
      <c r="G29" s="198">
        <v>254</v>
      </c>
      <c r="H29" s="198">
        <f>H30</f>
        <v>320</v>
      </c>
      <c r="I29" s="198">
        <f>I30</f>
        <v>320</v>
      </c>
    </row>
    <row r="30" spans="1:9" ht="25.5" customHeight="1">
      <c r="A30" s="214" t="s">
        <v>293</v>
      </c>
      <c r="B30" s="196" t="s">
        <v>130</v>
      </c>
      <c r="C30" s="197">
        <v>996</v>
      </c>
      <c r="D30" s="197">
        <v>7700480110</v>
      </c>
      <c r="E30" s="197">
        <v>129</v>
      </c>
      <c r="F30" s="197">
        <v>213</v>
      </c>
      <c r="G30" s="198">
        <v>254</v>
      </c>
      <c r="H30" s="198">
        <v>320</v>
      </c>
      <c r="I30" s="198">
        <v>320</v>
      </c>
    </row>
    <row r="31" spans="1:9" ht="43.5" customHeight="1">
      <c r="A31" s="214" t="s">
        <v>415</v>
      </c>
      <c r="B31" s="196" t="s">
        <v>130</v>
      </c>
      <c r="C31" s="197">
        <v>996</v>
      </c>
      <c r="D31" s="197">
        <v>7700480190</v>
      </c>
      <c r="E31" s="197">
        <v>122</v>
      </c>
      <c r="F31" s="197"/>
      <c r="G31" s="198">
        <v>3</v>
      </c>
      <c r="H31" s="198">
        <f>H32</f>
        <v>2</v>
      </c>
      <c r="I31" s="198">
        <f>I32</f>
        <v>3</v>
      </c>
    </row>
    <row r="32" spans="1:9" ht="21.95" customHeight="1">
      <c r="A32" s="213" t="s">
        <v>294</v>
      </c>
      <c r="B32" s="193" t="s">
        <v>130</v>
      </c>
      <c r="C32" s="194">
        <v>996</v>
      </c>
      <c r="D32" s="194">
        <v>7700480190</v>
      </c>
      <c r="E32" s="194">
        <v>122</v>
      </c>
      <c r="F32" s="194">
        <v>212</v>
      </c>
      <c r="G32" s="195">
        <v>3</v>
      </c>
      <c r="H32" s="195">
        <v>2</v>
      </c>
      <c r="I32" s="195">
        <v>3</v>
      </c>
    </row>
    <row r="33" spans="1:9" ht="41.25" customHeight="1">
      <c r="A33" s="213" t="s">
        <v>375</v>
      </c>
      <c r="B33" s="193" t="s">
        <v>130</v>
      </c>
      <c r="C33" s="194">
        <v>996</v>
      </c>
      <c r="D33" s="194">
        <v>7700480190</v>
      </c>
      <c r="E33" s="194">
        <v>200</v>
      </c>
      <c r="F33" s="194">
        <v>220</v>
      </c>
      <c r="G33" s="195">
        <f>G35+G36+G37+G38+G39+G40+G41</f>
        <v>113</v>
      </c>
      <c r="H33" s="195">
        <f>H35+H36+H37+H38+H39+H40+H41</f>
        <v>147.80000000000001</v>
      </c>
      <c r="I33" s="195">
        <f>I35+I36+I37+I38+I39+I40+I41</f>
        <v>193.7</v>
      </c>
    </row>
    <row r="34" spans="1:9" ht="45" customHeight="1">
      <c r="A34" s="213" t="s">
        <v>416</v>
      </c>
      <c r="B34" s="193" t="s">
        <v>130</v>
      </c>
      <c r="C34" s="194">
        <v>996</v>
      </c>
      <c r="D34" s="194">
        <v>7700480190</v>
      </c>
      <c r="E34" s="194">
        <v>244</v>
      </c>
      <c r="F34" s="194"/>
      <c r="G34" s="195">
        <v>113</v>
      </c>
      <c r="H34" s="195">
        <f>H35+H36+H37+H38+H39+H40+H41</f>
        <v>147.80000000000001</v>
      </c>
      <c r="I34" s="195">
        <f>I35+I36+I37+I38+I39+I40+I41</f>
        <v>193.7</v>
      </c>
    </row>
    <row r="35" spans="1:9" ht="21.95" customHeight="1">
      <c r="A35" s="214" t="s">
        <v>296</v>
      </c>
      <c r="B35" s="196" t="s">
        <v>130</v>
      </c>
      <c r="C35" s="197">
        <v>996</v>
      </c>
      <c r="D35" s="197">
        <v>7700480190</v>
      </c>
      <c r="E35" s="197">
        <v>244</v>
      </c>
      <c r="F35" s="197">
        <v>221</v>
      </c>
      <c r="G35" s="198">
        <v>65</v>
      </c>
      <c r="H35" s="198">
        <v>32.799999999999997</v>
      </c>
      <c r="I35" s="198">
        <v>66.7</v>
      </c>
    </row>
    <row r="36" spans="1:9" ht="21.95" customHeight="1">
      <c r="A36" s="214" t="s">
        <v>297</v>
      </c>
      <c r="B36" s="196" t="s">
        <v>130</v>
      </c>
      <c r="C36" s="197">
        <v>996</v>
      </c>
      <c r="D36" s="197">
        <v>7700480190</v>
      </c>
      <c r="E36" s="197">
        <v>244</v>
      </c>
      <c r="F36" s="197">
        <v>222</v>
      </c>
      <c r="G36" s="198">
        <v>4</v>
      </c>
      <c r="H36" s="198">
        <v>2</v>
      </c>
      <c r="I36" s="198">
        <v>2</v>
      </c>
    </row>
    <row r="37" spans="1:9" ht="21.95" customHeight="1">
      <c r="A37" s="214" t="s">
        <v>298</v>
      </c>
      <c r="B37" s="196" t="s">
        <v>130</v>
      </c>
      <c r="C37" s="197">
        <v>996</v>
      </c>
      <c r="D37" s="197">
        <v>7700480190</v>
      </c>
      <c r="E37" s="197">
        <v>244</v>
      </c>
      <c r="F37" s="197">
        <v>223</v>
      </c>
      <c r="G37" s="198">
        <v>25</v>
      </c>
      <c r="H37" s="198">
        <v>30</v>
      </c>
      <c r="I37" s="198">
        <v>32</v>
      </c>
    </row>
    <row r="38" spans="1:9" ht="21.95" customHeight="1">
      <c r="A38" s="214" t="s">
        <v>299</v>
      </c>
      <c r="B38" s="196" t="s">
        <v>130</v>
      </c>
      <c r="C38" s="197">
        <v>996</v>
      </c>
      <c r="D38" s="197">
        <v>7700480190</v>
      </c>
      <c r="E38" s="197">
        <v>244</v>
      </c>
      <c r="F38" s="205">
        <v>225</v>
      </c>
      <c r="G38" s="198">
        <v>10</v>
      </c>
      <c r="H38" s="198">
        <v>2</v>
      </c>
      <c r="I38" s="198">
        <v>2</v>
      </c>
    </row>
    <row r="39" spans="1:9" ht="21.95" customHeight="1">
      <c r="A39" s="214" t="s">
        <v>299</v>
      </c>
      <c r="B39" s="196" t="s">
        <v>130</v>
      </c>
      <c r="C39" s="197">
        <v>996</v>
      </c>
      <c r="D39" s="197">
        <v>7700480190</v>
      </c>
      <c r="E39" s="197">
        <v>244</v>
      </c>
      <c r="F39" s="197">
        <v>225</v>
      </c>
      <c r="G39" s="198">
        <v>5</v>
      </c>
      <c r="H39" s="198">
        <v>30</v>
      </c>
      <c r="I39" s="198">
        <v>30</v>
      </c>
    </row>
    <row r="40" spans="1:9" ht="21.95" customHeight="1">
      <c r="A40" s="214" t="s">
        <v>300</v>
      </c>
      <c r="B40" s="196" t="s">
        <v>130</v>
      </c>
      <c r="C40" s="197">
        <v>996</v>
      </c>
      <c r="D40" s="197">
        <v>7700480190</v>
      </c>
      <c r="E40" s="197">
        <v>244</v>
      </c>
      <c r="F40" s="197">
        <v>226</v>
      </c>
      <c r="G40" s="198">
        <v>2</v>
      </c>
      <c r="H40" s="198">
        <v>31</v>
      </c>
      <c r="I40" s="198">
        <v>41</v>
      </c>
    </row>
    <row r="41" spans="1:9" ht="21.95" customHeight="1">
      <c r="A41" s="214" t="s">
        <v>300</v>
      </c>
      <c r="B41" s="196" t="s">
        <v>130</v>
      </c>
      <c r="C41" s="197">
        <v>996</v>
      </c>
      <c r="D41" s="197">
        <v>7700480190</v>
      </c>
      <c r="E41" s="197">
        <v>244</v>
      </c>
      <c r="F41" s="197">
        <v>226</v>
      </c>
      <c r="G41" s="198">
        <v>2</v>
      </c>
      <c r="H41" s="198">
        <v>20</v>
      </c>
      <c r="I41" s="198">
        <v>20</v>
      </c>
    </row>
    <row r="42" spans="1:9" ht="21.95" customHeight="1">
      <c r="A42" s="213" t="s">
        <v>301</v>
      </c>
      <c r="B42" s="193" t="s">
        <v>130</v>
      </c>
      <c r="C42" s="194">
        <v>996</v>
      </c>
      <c r="D42" s="197">
        <v>7700480190</v>
      </c>
      <c r="E42" s="194">
        <v>0</v>
      </c>
      <c r="F42" s="194">
        <v>290</v>
      </c>
      <c r="G42" s="195">
        <f>G43+G45</f>
        <v>5</v>
      </c>
      <c r="H42" s="195">
        <f>H43+H45</f>
        <v>7</v>
      </c>
      <c r="I42" s="195">
        <f>I43+I45</f>
        <v>7</v>
      </c>
    </row>
    <row r="43" spans="1:9" ht="21.95" customHeight="1">
      <c r="A43" s="214" t="s">
        <v>302</v>
      </c>
      <c r="B43" s="196" t="s">
        <v>130</v>
      </c>
      <c r="C43" s="197">
        <v>996</v>
      </c>
      <c r="D43" s="197">
        <v>7700480190</v>
      </c>
      <c r="E43" s="197">
        <v>244</v>
      </c>
      <c r="F43" s="197">
        <v>290</v>
      </c>
      <c r="G43" s="198">
        <v>1</v>
      </c>
      <c r="H43" s="198">
        <v>5</v>
      </c>
      <c r="I43" s="198">
        <v>5</v>
      </c>
    </row>
    <row r="44" spans="1:9" ht="31.5" customHeight="1">
      <c r="A44" s="213" t="s">
        <v>417</v>
      </c>
      <c r="B44" s="193" t="s">
        <v>130</v>
      </c>
      <c r="C44" s="194">
        <v>996</v>
      </c>
      <c r="D44" s="194">
        <v>7700489999</v>
      </c>
      <c r="E44" s="194">
        <v>852</v>
      </c>
      <c r="F44" s="197"/>
      <c r="G44" s="195">
        <v>2</v>
      </c>
      <c r="H44" s="195">
        <f>H45</f>
        <v>2</v>
      </c>
      <c r="I44" s="195">
        <f>I45</f>
        <v>2</v>
      </c>
    </row>
    <row r="45" spans="1:9" ht="21.95" customHeight="1">
      <c r="A45" s="214" t="s">
        <v>302</v>
      </c>
      <c r="B45" s="196" t="s">
        <v>130</v>
      </c>
      <c r="C45" s="197">
        <v>996</v>
      </c>
      <c r="D45" s="197">
        <v>7700489999</v>
      </c>
      <c r="E45" s="197">
        <v>852</v>
      </c>
      <c r="F45" s="197">
        <v>290</v>
      </c>
      <c r="G45" s="198">
        <v>4</v>
      </c>
      <c r="H45" s="198">
        <v>2</v>
      </c>
      <c r="I45" s="198">
        <v>2</v>
      </c>
    </row>
    <row r="46" spans="1:9" ht="21.95" customHeight="1">
      <c r="A46" s="213" t="s">
        <v>303</v>
      </c>
      <c r="B46" s="193" t="s">
        <v>130</v>
      </c>
      <c r="C46" s="194">
        <v>996</v>
      </c>
      <c r="D46" s="194">
        <v>7700480190</v>
      </c>
      <c r="E46" s="194">
        <v>0</v>
      </c>
      <c r="F46" s="194">
        <v>300</v>
      </c>
      <c r="G46" s="195">
        <f>G47+G48+G49</f>
        <v>37.44</v>
      </c>
      <c r="H46" s="195">
        <f>H47+H48+H49</f>
        <v>52.3</v>
      </c>
      <c r="I46" s="195">
        <f>I47+I48+I49</f>
        <v>52.3</v>
      </c>
    </row>
    <row r="47" spans="1:9" ht="27.75" customHeight="1">
      <c r="A47" s="214" t="s">
        <v>304</v>
      </c>
      <c r="B47" s="196" t="s">
        <v>130</v>
      </c>
      <c r="C47" s="197">
        <v>996</v>
      </c>
      <c r="D47" s="197">
        <v>7700480190</v>
      </c>
      <c r="E47" s="197">
        <v>244</v>
      </c>
      <c r="F47" s="197">
        <v>310</v>
      </c>
      <c r="G47" s="198">
        <v>15</v>
      </c>
      <c r="H47" s="198">
        <v>5</v>
      </c>
      <c r="I47" s="198">
        <v>5</v>
      </c>
    </row>
    <row r="48" spans="1:9" ht="27" customHeight="1">
      <c r="A48" s="214" t="s">
        <v>305</v>
      </c>
      <c r="B48" s="196" t="s">
        <v>130</v>
      </c>
      <c r="C48" s="197">
        <v>996</v>
      </c>
      <c r="D48" s="197">
        <v>7700480190</v>
      </c>
      <c r="E48" s="197">
        <v>244</v>
      </c>
      <c r="F48" s="197">
        <v>340</v>
      </c>
      <c r="G48" s="198">
        <v>2</v>
      </c>
      <c r="H48" s="198">
        <v>2</v>
      </c>
      <c r="I48" s="198">
        <v>2</v>
      </c>
    </row>
    <row r="49" spans="1:9" ht="27" customHeight="1">
      <c r="A49" s="214" t="s">
        <v>305</v>
      </c>
      <c r="B49" s="196" t="s">
        <v>130</v>
      </c>
      <c r="C49" s="197">
        <v>996</v>
      </c>
      <c r="D49" s="197">
        <v>7700480190</v>
      </c>
      <c r="E49" s="197">
        <v>244</v>
      </c>
      <c r="F49" s="197">
        <v>340</v>
      </c>
      <c r="G49" s="198">
        <v>20.440000000000001</v>
      </c>
      <c r="H49" s="198">
        <v>45.3</v>
      </c>
      <c r="I49" s="198">
        <v>45.3</v>
      </c>
    </row>
    <row r="50" spans="1:9" ht="66.75" customHeight="1">
      <c r="A50" s="213" t="s">
        <v>377</v>
      </c>
      <c r="B50" s="193" t="s">
        <v>132</v>
      </c>
      <c r="C50" s="194">
        <v>996</v>
      </c>
      <c r="D50" s="194">
        <v>7700130000</v>
      </c>
      <c r="E50" s="194"/>
      <c r="F50" s="194">
        <v>0</v>
      </c>
      <c r="G50" s="195">
        <v>9</v>
      </c>
      <c r="H50" s="195">
        <f>H51</f>
        <v>9</v>
      </c>
      <c r="I50" s="195">
        <f>I51</f>
        <v>9</v>
      </c>
    </row>
    <row r="51" spans="1:9" ht="54" customHeight="1">
      <c r="A51" s="213" t="s">
        <v>306</v>
      </c>
      <c r="B51" s="193" t="s">
        <v>132</v>
      </c>
      <c r="C51" s="194">
        <v>996</v>
      </c>
      <c r="D51" s="194">
        <v>7701300000</v>
      </c>
      <c r="E51" s="194">
        <v>500</v>
      </c>
      <c r="F51" s="194">
        <v>0</v>
      </c>
      <c r="G51" s="195">
        <f>G52</f>
        <v>9</v>
      </c>
      <c r="H51" s="195">
        <f>H52</f>
        <v>9</v>
      </c>
      <c r="I51" s="195">
        <f>I52</f>
        <v>9</v>
      </c>
    </row>
    <row r="52" spans="1:9" ht="21.95" customHeight="1">
      <c r="A52" s="214" t="s">
        <v>39</v>
      </c>
      <c r="B52" s="196" t="s">
        <v>132</v>
      </c>
      <c r="C52" s="197">
        <v>996</v>
      </c>
      <c r="D52" s="197">
        <v>7701389999</v>
      </c>
      <c r="E52" s="197">
        <v>500</v>
      </c>
      <c r="F52" s="197">
        <v>250</v>
      </c>
      <c r="G52" s="198">
        <v>9</v>
      </c>
      <c r="H52" s="198">
        <v>9</v>
      </c>
      <c r="I52" s="198">
        <v>9</v>
      </c>
    </row>
    <row r="53" spans="1:9" ht="28.5" customHeight="1">
      <c r="A53" s="214" t="s">
        <v>378</v>
      </c>
      <c r="B53" s="196" t="s">
        <v>132</v>
      </c>
      <c r="C53" s="197">
        <v>996</v>
      </c>
      <c r="D53" s="197">
        <v>7701389999</v>
      </c>
      <c r="E53" s="197">
        <v>540</v>
      </c>
      <c r="F53" s="197">
        <v>251</v>
      </c>
      <c r="G53" s="198">
        <v>9</v>
      </c>
      <c r="H53" s="198">
        <v>9</v>
      </c>
      <c r="I53" s="198">
        <v>9</v>
      </c>
    </row>
    <row r="54" spans="1:9" ht="26.25" customHeight="1">
      <c r="A54" s="213" t="s">
        <v>307</v>
      </c>
      <c r="B54" s="193" t="s">
        <v>319</v>
      </c>
      <c r="C54" s="194">
        <v>996</v>
      </c>
      <c r="D54" s="194">
        <v>9020100000</v>
      </c>
      <c r="E54" s="194">
        <v>800</v>
      </c>
      <c r="F54" s="194">
        <v>290</v>
      </c>
      <c r="G54" s="195">
        <v>95</v>
      </c>
      <c r="H54" s="195">
        <v>0</v>
      </c>
      <c r="I54" s="195">
        <v>0</v>
      </c>
    </row>
    <row r="55" spans="1:9" ht="21.95" customHeight="1">
      <c r="A55" s="213" t="s">
        <v>324</v>
      </c>
      <c r="B55" s="193" t="s">
        <v>319</v>
      </c>
      <c r="C55" s="194">
        <v>996</v>
      </c>
      <c r="D55" s="194">
        <v>9020180190</v>
      </c>
      <c r="E55" s="194">
        <v>880</v>
      </c>
      <c r="F55" s="194">
        <v>290</v>
      </c>
      <c r="G55" s="195">
        <v>95</v>
      </c>
      <c r="H55" s="195">
        <v>0</v>
      </c>
      <c r="I55" s="195">
        <v>0</v>
      </c>
    </row>
    <row r="56" spans="1:9" ht="21.95" customHeight="1">
      <c r="A56" s="213" t="s">
        <v>133</v>
      </c>
      <c r="B56" s="193" t="s">
        <v>134</v>
      </c>
      <c r="C56" s="194">
        <v>996</v>
      </c>
      <c r="D56" s="194">
        <v>7700000000</v>
      </c>
      <c r="E56" s="194">
        <v>800</v>
      </c>
      <c r="F56" s="194">
        <v>0</v>
      </c>
      <c r="G56" s="195">
        <f>G57</f>
        <v>3</v>
      </c>
      <c r="H56" s="195">
        <f>H57</f>
        <v>3</v>
      </c>
      <c r="I56" s="195">
        <f>I57</f>
        <v>3</v>
      </c>
    </row>
    <row r="57" spans="1:9" ht="27" customHeight="1">
      <c r="A57" s="214" t="s">
        <v>172</v>
      </c>
      <c r="B57" s="196" t="s">
        <v>134</v>
      </c>
      <c r="C57" s="197">
        <v>996</v>
      </c>
      <c r="D57" s="197">
        <v>7700189120</v>
      </c>
      <c r="E57" s="197">
        <v>800</v>
      </c>
      <c r="F57" s="197">
        <v>0</v>
      </c>
      <c r="G57" s="198">
        <v>3</v>
      </c>
      <c r="H57" s="198">
        <v>3</v>
      </c>
      <c r="I57" s="198">
        <v>3</v>
      </c>
    </row>
    <row r="58" spans="1:9" ht="39.75" customHeight="1">
      <c r="A58" s="214" t="s">
        <v>379</v>
      </c>
      <c r="B58" s="196" t="s">
        <v>134</v>
      </c>
      <c r="C58" s="197">
        <v>996</v>
      </c>
      <c r="D58" s="197">
        <v>7700189120</v>
      </c>
      <c r="E58" s="197">
        <v>870</v>
      </c>
      <c r="F58" s="197">
        <v>0</v>
      </c>
      <c r="G58" s="198">
        <v>3</v>
      </c>
      <c r="H58" s="198">
        <v>3</v>
      </c>
      <c r="I58" s="198">
        <v>3</v>
      </c>
    </row>
    <row r="59" spans="1:9" ht="21.95" customHeight="1">
      <c r="A59" s="214" t="s">
        <v>173</v>
      </c>
      <c r="B59" s="196" t="s">
        <v>134</v>
      </c>
      <c r="C59" s="197">
        <v>996</v>
      </c>
      <c r="D59" s="197">
        <v>7700189120</v>
      </c>
      <c r="E59" s="197">
        <v>870</v>
      </c>
      <c r="F59" s="197">
        <v>200</v>
      </c>
      <c r="G59" s="198">
        <v>3</v>
      </c>
      <c r="H59" s="198">
        <v>3</v>
      </c>
      <c r="I59" s="198">
        <v>3</v>
      </c>
    </row>
    <row r="60" spans="1:9" ht="21.95" customHeight="1">
      <c r="A60" s="214" t="s">
        <v>302</v>
      </c>
      <c r="B60" s="196" t="s">
        <v>134</v>
      </c>
      <c r="C60" s="197">
        <v>996</v>
      </c>
      <c r="D60" s="197">
        <v>7700189120</v>
      </c>
      <c r="E60" s="197">
        <v>870</v>
      </c>
      <c r="F60" s="197">
        <v>290</v>
      </c>
      <c r="G60" s="198">
        <v>3</v>
      </c>
      <c r="H60" s="198">
        <v>3</v>
      </c>
      <c r="I60" s="198">
        <v>3</v>
      </c>
    </row>
    <row r="61" spans="1:9" ht="56.25" customHeight="1">
      <c r="A61" s="213" t="s">
        <v>380</v>
      </c>
      <c r="B61" s="193" t="s">
        <v>327</v>
      </c>
      <c r="C61" s="194">
        <v>996</v>
      </c>
      <c r="D61" s="194" t="s">
        <v>368</v>
      </c>
      <c r="E61" s="194">
        <v>200</v>
      </c>
      <c r="F61" s="194">
        <v>0</v>
      </c>
      <c r="G61" s="195">
        <v>0.7</v>
      </c>
      <c r="H61" s="195">
        <v>0.7</v>
      </c>
      <c r="I61" s="195">
        <v>0.7</v>
      </c>
    </row>
    <row r="62" spans="1:9" ht="45.75" customHeight="1">
      <c r="A62" s="213" t="s">
        <v>416</v>
      </c>
      <c r="B62" s="193" t="s">
        <v>327</v>
      </c>
      <c r="C62" s="194">
        <v>996</v>
      </c>
      <c r="D62" s="194" t="s">
        <v>368</v>
      </c>
      <c r="E62" s="194">
        <v>244</v>
      </c>
      <c r="F62" s="194">
        <v>0</v>
      </c>
      <c r="G62" s="195">
        <v>0.7</v>
      </c>
      <c r="H62" s="195">
        <v>0.7</v>
      </c>
      <c r="I62" s="195">
        <v>0.7</v>
      </c>
    </row>
    <row r="63" spans="1:9" ht="27.75" customHeight="1">
      <c r="A63" s="214" t="s">
        <v>305</v>
      </c>
      <c r="B63" s="196" t="s">
        <v>327</v>
      </c>
      <c r="C63" s="197">
        <v>996</v>
      </c>
      <c r="D63" s="197" t="s">
        <v>368</v>
      </c>
      <c r="E63" s="197">
        <v>244</v>
      </c>
      <c r="F63" s="197">
        <v>340</v>
      </c>
      <c r="G63" s="198">
        <v>0.7</v>
      </c>
      <c r="H63" s="198">
        <v>0.7</v>
      </c>
      <c r="I63" s="198">
        <v>0.7</v>
      </c>
    </row>
    <row r="64" spans="1:9" ht="21.95" customHeight="1">
      <c r="A64" s="213" t="s">
        <v>381</v>
      </c>
      <c r="B64" s="196" t="s">
        <v>203</v>
      </c>
      <c r="C64" s="197">
        <v>996</v>
      </c>
      <c r="D64" s="197">
        <v>7030251180</v>
      </c>
      <c r="E64" s="197">
        <v>0</v>
      </c>
      <c r="F64" s="197">
        <v>0</v>
      </c>
      <c r="G64" s="198">
        <f>G65</f>
        <v>37</v>
      </c>
      <c r="H64" s="198">
        <f>H65</f>
        <v>39.700000000000003</v>
      </c>
      <c r="I64" s="198">
        <f>I65</f>
        <v>39.799999999999997</v>
      </c>
    </row>
    <row r="65" spans="1:9" ht="29.25" customHeight="1">
      <c r="A65" s="213" t="s">
        <v>201</v>
      </c>
      <c r="B65" s="193" t="s">
        <v>200</v>
      </c>
      <c r="C65" s="194">
        <v>996</v>
      </c>
      <c r="D65" s="194">
        <v>7030251180</v>
      </c>
      <c r="E65" s="194">
        <v>0</v>
      </c>
      <c r="F65" s="194">
        <v>0</v>
      </c>
      <c r="G65" s="195">
        <f>G66+G71</f>
        <v>37</v>
      </c>
      <c r="H65" s="195">
        <f>H66+H71</f>
        <v>39.700000000000003</v>
      </c>
      <c r="I65" s="195">
        <f>I66+I71</f>
        <v>39.799999999999997</v>
      </c>
    </row>
    <row r="66" spans="1:9" ht="96" customHeight="1">
      <c r="A66" s="215" t="s">
        <v>370</v>
      </c>
      <c r="B66" s="193" t="s">
        <v>200</v>
      </c>
      <c r="C66" s="194">
        <v>996</v>
      </c>
      <c r="D66" s="194">
        <v>7030251180</v>
      </c>
      <c r="E66" s="194">
        <v>100</v>
      </c>
      <c r="F66" s="194">
        <v>210</v>
      </c>
      <c r="G66" s="195">
        <f>G68+G70</f>
        <v>33.344000000000001</v>
      </c>
      <c r="H66" s="195">
        <f>H68+H70</f>
        <v>37</v>
      </c>
      <c r="I66" s="195">
        <f>I68+I70</f>
        <v>37</v>
      </c>
    </row>
    <row r="67" spans="1:9" ht="31.5" customHeight="1">
      <c r="A67" s="215" t="s">
        <v>374</v>
      </c>
      <c r="B67" s="193" t="s">
        <v>200</v>
      </c>
      <c r="C67" s="194">
        <v>996</v>
      </c>
      <c r="D67" s="194">
        <v>7030251180</v>
      </c>
      <c r="E67" s="194">
        <v>121</v>
      </c>
      <c r="F67" s="194">
        <v>0</v>
      </c>
      <c r="G67" s="195">
        <v>25.61</v>
      </c>
      <c r="H67" s="195">
        <f>H68</f>
        <v>28</v>
      </c>
      <c r="I67" s="195">
        <f>I68</f>
        <v>28</v>
      </c>
    </row>
    <row r="68" spans="1:9" ht="21.95" customHeight="1">
      <c r="A68" s="216" t="s">
        <v>372</v>
      </c>
      <c r="B68" s="196" t="s">
        <v>200</v>
      </c>
      <c r="C68" s="197">
        <v>996</v>
      </c>
      <c r="D68" s="197">
        <v>7030251180</v>
      </c>
      <c r="E68" s="197">
        <v>121</v>
      </c>
      <c r="F68" s="197">
        <v>211</v>
      </c>
      <c r="G68" s="198">
        <v>25.61</v>
      </c>
      <c r="H68" s="198">
        <v>28</v>
      </c>
      <c r="I68" s="198">
        <v>28</v>
      </c>
    </row>
    <row r="69" spans="1:9" ht="76.5" customHeight="1">
      <c r="A69" s="220" t="s">
        <v>408</v>
      </c>
      <c r="B69" s="196" t="s">
        <v>200</v>
      </c>
      <c r="C69" s="197">
        <v>996</v>
      </c>
      <c r="D69" s="197">
        <v>7030251180</v>
      </c>
      <c r="E69" s="197">
        <v>129</v>
      </c>
      <c r="F69" s="197">
        <v>0</v>
      </c>
      <c r="G69" s="198">
        <v>7.73</v>
      </c>
      <c r="H69" s="198">
        <f>H70</f>
        <v>9</v>
      </c>
      <c r="I69" s="198">
        <f>I70</f>
        <v>9</v>
      </c>
    </row>
    <row r="70" spans="1:9" ht="25.5" customHeight="1">
      <c r="A70" s="216" t="s">
        <v>293</v>
      </c>
      <c r="B70" s="196" t="s">
        <v>200</v>
      </c>
      <c r="C70" s="197">
        <v>996</v>
      </c>
      <c r="D70" s="197">
        <v>7030251180</v>
      </c>
      <c r="E70" s="197">
        <v>129</v>
      </c>
      <c r="F70" s="197">
        <v>213</v>
      </c>
      <c r="G70" s="198">
        <v>7.734</v>
      </c>
      <c r="H70" s="198">
        <v>9</v>
      </c>
      <c r="I70" s="198">
        <v>9</v>
      </c>
    </row>
    <row r="71" spans="1:9" ht="39" customHeight="1">
      <c r="A71" s="213" t="s">
        <v>375</v>
      </c>
      <c r="B71" s="193" t="s">
        <v>200</v>
      </c>
      <c r="C71" s="194">
        <v>996</v>
      </c>
      <c r="D71" s="194">
        <v>7030251180</v>
      </c>
      <c r="E71" s="194">
        <v>200</v>
      </c>
      <c r="F71" s="194">
        <v>0</v>
      </c>
      <c r="G71" s="195">
        <f t="shared" ref="G71:I72" si="1">G72</f>
        <v>3.6560000000000001</v>
      </c>
      <c r="H71" s="195">
        <f t="shared" si="1"/>
        <v>2.7</v>
      </c>
      <c r="I71" s="195">
        <f t="shared" si="1"/>
        <v>2.8</v>
      </c>
    </row>
    <row r="72" spans="1:9" ht="43.5" customHeight="1">
      <c r="A72" s="213" t="s">
        <v>376</v>
      </c>
      <c r="B72" s="193" t="s">
        <v>200</v>
      </c>
      <c r="C72" s="194">
        <v>996</v>
      </c>
      <c r="D72" s="194">
        <v>7030251180</v>
      </c>
      <c r="E72" s="194">
        <v>240</v>
      </c>
      <c r="F72" s="194">
        <v>0</v>
      </c>
      <c r="G72" s="195">
        <f t="shared" si="1"/>
        <v>3.6560000000000001</v>
      </c>
      <c r="H72" s="195">
        <f t="shared" si="1"/>
        <v>2.7</v>
      </c>
      <c r="I72" s="195">
        <f t="shared" si="1"/>
        <v>2.8</v>
      </c>
    </row>
    <row r="73" spans="1:9" ht="41.25" customHeight="1">
      <c r="A73" s="213" t="s">
        <v>416</v>
      </c>
      <c r="B73" s="193" t="s">
        <v>200</v>
      </c>
      <c r="C73" s="194">
        <v>996</v>
      </c>
      <c r="D73" s="194">
        <v>7030251180</v>
      </c>
      <c r="E73" s="194">
        <v>244</v>
      </c>
      <c r="F73" s="194">
        <v>300</v>
      </c>
      <c r="G73" s="195">
        <v>3.6560000000000001</v>
      </c>
      <c r="H73" s="195">
        <v>2.7</v>
      </c>
      <c r="I73" s="195">
        <f>I74</f>
        <v>2.8</v>
      </c>
    </row>
    <row r="74" spans="1:9" ht="27.75" customHeight="1">
      <c r="A74" s="214" t="s">
        <v>305</v>
      </c>
      <c r="B74" s="196" t="s">
        <v>200</v>
      </c>
      <c r="C74" s="197">
        <v>996</v>
      </c>
      <c r="D74" s="197">
        <v>7030251180</v>
      </c>
      <c r="E74" s="197">
        <v>244</v>
      </c>
      <c r="F74" s="197">
        <v>340</v>
      </c>
      <c r="G74" s="198">
        <v>3.6560000000000001</v>
      </c>
      <c r="H74" s="198">
        <v>2.7</v>
      </c>
      <c r="I74" s="198">
        <v>2.8</v>
      </c>
    </row>
    <row r="75" spans="1:9" ht="33.75" hidden="1" customHeight="1">
      <c r="A75" s="213" t="s">
        <v>382</v>
      </c>
      <c r="B75" s="196" t="s">
        <v>136</v>
      </c>
      <c r="C75" s="197">
        <v>996</v>
      </c>
      <c r="D75" s="197"/>
      <c r="E75" s="197"/>
      <c r="F75" s="197"/>
      <c r="G75" s="198"/>
      <c r="H75" s="198"/>
      <c r="I75" s="198"/>
    </row>
    <row r="76" spans="1:9" ht="21.95" customHeight="1">
      <c r="A76" s="277" t="s">
        <v>308</v>
      </c>
      <c r="B76" s="278" t="s">
        <v>138</v>
      </c>
      <c r="C76" s="271">
        <v>996</v>
      </c>
      <c r="D76" s="271" t="s">
        <v>295</v>
      </c>
      <c r="E76" s="271">
        <v>0</v>
      </c>
      <c r="F76" s="271">
        <v>0</v>
      </c>
      <c r="G76" s="272">
        <f>G78+G81+G84</f>
        <v>20.8</v>
      </c>
      <c r="H76" s="272">
        <f>H78+H81</f>
        <v>20.8</v>
      </c>
      <c r="I76" s="272">
        <f>I78+I81</f>
        <v>20.8</v>
      </c>
    </row>
    <row r="77" spans="1:9" ht="33" customHeight="1">
      <c r="A77" s="277"/>
      <c r="B77" s="278"/>
      <c r="C77" s="271"/>
      <c r="D77" s="271"/>
      <c r="E77" s="271"/>
      <c r="F77" s="271"/>
      <c r="G77" s="272"/>
      <c r="H77" s="272"/>
      <c r="I77" s="272"/>
    </row>
    <row r="78" spans="1:9" ht="42.75" customHeight="1">
      <c r="A78" s="213" t="s">
        <v>383</v>
      </c>
      <c r="B78" s="193" t="s">
        <v>138</v>
      </c>
      <c r="C78" s="194">
        <v>996</v>
      </c>
      <c r="D78" s="194">
        <v>7700400000</v>
      </c>
      <c r="E78" s="194">
        <v>0</v>
      </c>
      <c r="F78" s="194">
        <v>0</v>
      </c>
      <c r="G78" s="198">
        <f>G80</f>
        <v>6</v>
      </c>
      <c r="H78" s="198">
        <v>10</v>
      </c>
      <c r="I78" s="198">
        <v>10</v>
      </c>
    </row>
    <row r="79" spans="1:9" ht="42.75" customHeight="1">
      <c r="A79" s="213" t="s">
        <v>416</v>
      </c>
      <c r="B79" s="193" t="s">
        <v>138</v>
      </c>
      <c r="C79" s="194">
        <v>996</v>
      </c>
      <c r="D79" s="194">
        <v>7700487010</v>
      </c>
      <c r="E79" s="194">
        <v>244</v>
      </c>
      <c r="F79" s="194">
        <v>0</v>
      </c>
      <c r="G79" s="198">
        <v>6</v>
      </c>
      <c r="H79" s="198">
        <f>H80</f>
        <v>10</v>
      </c>
      <c r="I79" s="198">
        <f>I80</f>
        <v>10</v>
      </c>
    </row>
    <row r="80" spans="1:9" ht="21.95" customHeight="1">
      <c r="A80" s="214" t="s">
        <v>309</v>
      </c>
      <c r="B80" s="196" t="s">
        <v>138</v>
      </c>
      <c r="C80" s="197">
        <v>996</v>
      </c>
      <c r="D80" s="197">
        <v>7700487010</v>
      </c>
      <c r="E80" s="197">
        <v>244</v>
      </c>
      <c r="F80" s="197">
        <v>226</v>
      </c>
      <c r="G80" s="198">
        <v>6</v>
      </c>
      <c r="H80" s="198">
        <v>10</v>
      </c>
      <c r="I80" s="198">
        <v>10</v>
      </c>
    </row>
    <row r="81" spans="1:9" ht="50.25" customHeight="1">
      <c r="A81" s="213" t="s">
        <v>384</v>
      </c>
      <c r="B81" s="193" t="s">
        <v>138</v>
      </c>
      <c r="C81" s="194">
        <v>996</v>
      </c>
      <c r="D81" s="194">
        <v>7703300000</v>
      </c>
      <c r="E81" s="194">
        <v>0</v>
      </c>
      <c r="F81" s="194">
        <v>0</v>
      </c>
      <c r="G81" s="195">
        <f>G82</f>
        <v>10.8</v>
      </c>
      <c r="H81" s="195">
        <f>H82</f>
        <v>10.8</v>
      </c>
      <c r="I81" s="195">
        <f>I82</f>
        <v>10.8</v>
      </c>
    </row>
    <row r="82" spans="1:9" ht="21.95" customHeight="1">
      <c r="A82" s="214" t="s">
        <v>39</v>
      </c>
      <c r="B82" s="196" t="s">
        <v>138</v>
      </c>
      <c r="C82" s="197">
        <v>996</v>
      </c>
      <c r="D82" s="197">
        <v>7703387010</v>
      </c>
      <c r="E82" s="197">
        <v>540</v>
      </c>
      <c r="F82" s="197">
        <v>0</v>
      </c>
      <c r="G82" s="198">
        <v>10.8</v>
      </c>
      <c r="H82" s="198">
        <v>10.8</v>
      </c>
      <c r="I82" s="198">
        <v>10.8</v>
      </c>
    </row>
    <row r="83" spans="1:9" ht="29.25" customHeight="1">
      <c r="A83" s="214" t="s">
        <v>378</v>
      </c>
      <c r="B83" s="196" t="s">
        <v>138</v>
      </c>
      <c r="C83" s="197">
        <v>996</v>
      </c>
      <c r="D83" s="197">
        <v>7703387010</v>
      </c>
      <c r="E83" s="197">
        <v>540</v>
      </c>
      <c r="F83" s="197">
        <v>251</v>
      </c>
      <c r="G83" s="198">
        <v>10.8</v>
      </c>
      <c r="H83" s="198">
        <v>10.8</v>
      </c>
      <c r="I83" s="198">
        <v>10.8</v>
      </c>
    </row>
    <row r="84" spans="1:9" ht="64.5" customHeight="1">
      <c r="A84" s="213" t="s">
        <v>385</v>
      </c>
      <c r="B84" s="193" t="s">
        <v>136</v>
      </c>
      <c r="C84" s="194">
        <v>996</v>
      </c>
      <c r="D84" s="194">
        <v>4100000000</v>
      </c>
      <c r="E84" s="194">
        <v>0</v>
      </c>
      <c r="F84" s="194">
        <v>0</v>
      </c>
      <c r="G84" s="195">
        <f t="shared" ref="G84:I85" si="2">G85</f>
        <v>4</v>
      </c>
      <c r="H84" s="198">
        <f t="shared" si="2"/>
        <v>2</v>
      </c>
      <c r="I84" s="198">
        <f t="shared" si="2"/>
        <v>2</v>
      </c>
    </row>
    <row r="85" spans="1:9" ht="66" customHeight="1">
      <c r="A85" s="213" t="s">
        <v>386</v>
      </c>
      <c r="B85" s="196" t="s">
        <v>138</v>
      </c>
      <c r="C85" s="197">
        <v>996</v>
      </c>
      <c r="D85" s="197">
        <v>4100100000</v>
      </c>
      <c r="E85" s="197">
        <v>0</v>
      </c>
      <c r="F85" s="197">
        <v>0</v>
      </c>
      <c r="G85" s="198">
        <f t="shared" si="2"/>
        <v>4</v>
      </c>
      <c r="H85" s="198">
        <f t="shared" si="2"/>
        <v>2</v>
      </c>
      <c r="I85" s="198">
        <f t="shared" si="2"/>
        <v>2</v>
      </c>
    </row>
    <row r="86" spans="1:9" ht="69" customHeight="1">
      <c r="A86" s="213" t="s">
        <v>387</v>
      </c>
      <c r="B86" s="196" t="s">
        <v>138</v>
      </c>
      <c r="C86" s="197">
        <v>996</v>
      </c>
      <c r="D86" s="197">
        <v>4100189999</v>
      </c>
      <c r="E86" s="197">
        <v>0</v>
      </c>
      <c r="F86" s="197">
        <v>0</v>
      </c>
      <c r="G86" s="198">
        <f>G87</f>
        <v>4</v>
      </c>
      <c r="H86" s="198">
        <f>H88</f>
        <v>2</v>
      </c>
      <c r="I86" s="198">
        <f>I87</f>
        <v>2</v>
      </c>
    </row>
    <row r="87" spans="1:9" ht="45" customHeight="1">
      <c r="A87" s="213" t="s">
        <v>416</v>
      </c>
      <c r="B87" s="196" t="s">
        <v>138</v>
      </c>
      <c r="C87" s="197">
        <v>996</v>
      </c>
      <c r="D87" s="197">
        <v>4100189999</v>
      </c>
      <c r="E87" s="197">
        <v>200</v>
      </c>
      <c r="F87" s="197">
        <v>0</v>
      </c>
      <c r="G87" s="198">
        <f>G88</f>
        <v>4</v>
      </c>
      <c r="H87" s="198">
        <f>H88</f>
        <v>2</v>
      </c>
      <c r="I87" s="198">
        <f>I88</f>
        <v>2</v>
      </c>
    </row>
    <row r="88" spans="1:9" ht="21.95" customHeight="1">
      <c r="A88" s="213" t="s">
        <v>309</v>
      </c>
      <c r="B88" s="196" t="s">
        <v>138</v>
      </c>
      <c r="C88" s="197">
        <v>996</v>
      </c>
      <c r="D88" s="197">
        <v>4100189999</v>
      </c>
      <c r="E88" s="197">
        <v>244</v>
      </c>
      <c r="F88" s="197">
        <v>226</v>
      </c>
      <c r="G88" s="198">
        <v>4</v>
      </c>
      <c r="H88" s="198">
        <v>2</v>
      </c>
      <c r="I88" s="198">
        <v>2</v>
      </c>
    </row>
    <row r="89" spans="1:9" ht="21.95" customHeight="1">
      <c r="A89" s="213" t="s">
        <v>139</v>
      </c>
      <c r="B89" s="193" t="s">
        <v>140</v>
      </c>
      <c r="C89" s="194">
        <v>996</v>
      </c>
      <c r="D89" s="199">
        <v>7703200000</v>
      </c>
      <c r="E89" s="194">
        <v>240</v>
      </c>
      <c r="F89" s="194">
        <v>0</v>
      </c>
      <c r="G89" s="195">
        <f>G91</f>
        <v>20</v>
      </c>
      <c r="H89" s="195">
        <f>H91</f>
        <v>21</v>
      </c>
      <c r="I89" s="195">
        <f>I91</f>
        <v>48</v>
      </c>
    </row>
    <row r="90" spans="1:9" ht="44.25" customHeight="1">
      <c r="A90" s="213" t="s">
        <v>416</v>
      </c>
      <c r="B90" s="193" t="s">
        <v>140</v>
      </c>
      <c r="C90" s="194">
        <v>996</v>
      </c>
      <c r="D90" s="199">
        <v>7703200000</v>
      </c>
      <c r="E90" s="194">
        <v>244</v>
      </c>
      <c r="F90" s="194">
        <v>0</v>
      </c>
      <c r="G90" s="195">
        <v>20</v>
      </c>
      <c r="H90" s="195">
        <f>H91</f>
        <v>21</v>
      </c>
      <c r="I90" s="195">
        <f>I91</f>
        <v>48</v>
      </c>
    </row>
    <row r="91" spans="1:9" ht="44.25" customHeight="1">
      <c r="A91" s="213" t="s">
        <v>174</v>
      </c>
      <c r="B91" s="196" t="s">
        <v>140</v>
      </c>
      <c r="C91" s="197">
        <v>996</v>
      </c>
      <c r="D91" s="197">
        <v>7703200000</v>
      </c>
      <c r="E91" s="197">
        <v>244</v>
      </c>
      <c r="F91" s="197">
        <v>0</v>
      </c>
      <c r="G91" s="195">
        <f>G92+G93+G94</f>
        <v>20</v>
      </c>
      <c r="H91" s="195">
        <f>H92+H93+H94</f>
        <v>21</v>
      </c>
      <c r="I91" s="195">
        <f>I92+I93+I94</f>
        <v>48</v>
      </c>
    </row>
    <row r="92" spans="1:9" ht="21.95" customHeight="1">
      <c r="A92" s="214" t="s">
        <v>309</v>
      </c>
      <c r="B92" s="196" t="s">
        <v>140</v>
      </c>
      <c r="C92" s="197">
        <v>996</v>
      </c>
      <c r="D92" s="197">
        <v>7703280190</v>
      </c>
      <c r="E92" s="197">
        <v>244</v>
      </c>
      <c r="F92" s="197">
        <v>226</v>
      </c>
      <c r="G92" s="198">
        <v>5</v>
      </c>
      <c r="H92" s="198">
        <v>5</v>
      </c>
      <c r="I92" s="198">
        <v>10</v>
      </c>
    </row>
    <row r="93" spans="1:9" ht="25.5" customHeight="1">
      <c r="A93" s="214" t="s">
        <v>304</v>
      </c>
      <c r="B93" s="196" t="s">
        <v>140</v>
      </c>
      <c r="C93" s="197">
        <v>996</v>
      </c>
      <c r="D93" s="197">
        <v>7703280190</v>
      </c>
      <c r="E93" s="197">
        <v>244</v>
      </c>
      <c r="F93" s="197">
        <v>310</v>
      </c>
      <c r="G93" s="198">
        <v>10</v>
      </c>
      <c r="H93" s="198">
        <v>10</v>
      </c>
      <c r="I93" s="198">
        <v>30</v>
      </c>
    </row>
    <row r="94" spans="1:9" ht="26.25" customHeight="1">
      <c r="A94" s="214" t="s">
        <v>305</v>
      </c>
      <c r="B94" s="196" t="s">
        <v>140</v>
      </c>
      <c r="C94" s="197">
        <v>996</v>
      </c>
      <c r="D94" s="197">
        <v>7703280190</v>
      </c>
      <c r="E94" s="197">
        <v>244</v>
      </c>
      <c r="F94" s="197">
        <v>340</v>
      </c>
      <c r="G94" s="198">
        <v>5</v>
      </c>
      <c r="H94" s="198">
        <v>6</v>
      </c>
      <c r="I94" s="198">
        <v>8</v>
      </c>
    </row>
    <row r="95" spans="1:9" ht="24.75" customHeight="1">
      <c r="A95" s="213" t="s">
        <v>143</v>
      </c>
      <c r="B95" s="193" t="s">
        <v>142</v>
      </c>
      <c r="C95" s="194">
        <v>996</v>
      </c>
      <c r="D95" s="194">
        <v>4200000000</v>
      </c>
      <c r="E95" s="194">
        <v>200</v>
      </c>
      <c r="F95" s="194">
        <v>0</v>
      </c>
      <c r="G95" s="195">
        <v>166.66</v>
      </c>
      <c r="H95" s="195">
        <f t="shared" ref="H95:I97" si="3">H96</f>
        <v>150.80000000000001</v>
      </c>
      <c r="I95" s="195">
        <f t="shared" si="3"/>
        <v>125</v>
      </c>
    </row>
    <row r="96" spans="1:9" ht="66.75" customHeight="1">
      <c r="A96" s="213" t="s">
        <v>409</v>
      </c>
      <c r="B96" s="193" t="s">
        <v>142</v>
      </c>
      <c r="C96" s="194">
        <v>996</v>
      </c>
      <c r="D96" s="194">
        <v>4200000000</v>
      </c>
      <c r="E96" s="194">
        <v>200</v>
      </c>
      <c r="F96" s="194">
        <v>0</v>
      </c>
      <c r="G96" s="195">
        <f>G97</f>
        <v>166.66399999999999</v>
      </c>
      <c r="H96" s="195">
        <f t="shared" si="3"/>
        <v>150.80000000000001</v>
      </c>
      <c r="I96" s="195">
        <f t="shared" si="3"/>
        <v>125</v>
      </c>
    </row>
    <row r="97" spans="1:9" ht="42" customHeight="1">
      <c r="A97" s="213" t="s">
        <v>416</v>
      </c>
      <c r="B97" s="193" t="s">
        <v>144</v>
      </c>
      <c r="C97" s="194">
        <v>996</v>
      </c>
      <c r="D97" s="194">
        <v>4200000000</v>
      </c>
      <c r="E97" s="194">
        <v>244</v>
      </c>
      <c r="F97" s="194">
        <v>220</v>
      </c>
      <c r="G97" s="195">
        <f>G98</f>
        <v>166.66399999999999</v>
      </c>
      <c r="H97" s="195">
        <f t="shared" si="3"/>
        <v>150.80000000000001</v>
      </c>
      <c r="I97" s="195">
        <f t="shared" si="3"/>
        <v>125</v>
      </c>
    </row>
    <row r="98" spans="1:9" ht="25.5" customHeight="1">
      <c r="A98" s="214" t="s">
        <v>388</v>
      </c>
      <c r="B98" s="196" t="s">
        <v>144</v>
      </c>
      <c r="C98" s="197">
        <v>996</v>
      </c>
      <c r="D98" s="197">
        <v>4200189999</v>
      </c>
      <c r="E98" s="197">
        <v>244</v>
      </c>
      <c r="F98" s="197">
        <v>225</v>
      </c>
      <c r="G98" s="198">
        <v>166.66399999999999</v>
      </c>
      <c r="H98" s="198">
        <v>150.80000000000001</v>
      </c>
      <c r="I98" s="198">
        <v>125</v>
      </c>
    </row>
    <row r="99" spans="1:9" ht="21.95" customHeight="1">
      <c r="A99" s="213" t="s">
        <v>310</v>
      </c>
      <c r="B99" s="193" t="s">
        <v>146</v>
      </c>
      <c r="C99" s="194">
        <v>996</v>
      </c>
      <c r="D99" s="194">
        <v>7700000000</v>
      </c>
      <c r="E99" s="194">
        <v>0</v>
      </c>
      <c r="F99" s="194">
        <v>0</v>
      </c>
      <c r="G99" s="195">
        <f>G100</f>
        <v>119.1</v>
      </c>
      <c r="H99" s="195">
        <f>H100</f>
        <v>45</v>
      </c>
      <c r="I99" s="195">
        <f>I100</f>
        <v>98</v>
      </c>
    </row>
    <row r="100" spans="1:9" ht="21.95" customHeight="1">
      <c r="A100" s="213" t="s">
        <v>154</v>
      </c>
      <c r="B100" s="193" t="s">
        <v>155</v>
      </c>
      <c r="C100" s="194">
        <v>996</v>
      </c>
      <c r="D100" s="194">
        <v>7700000000</v>
      </c>
      <c r="E100" s="194">
        <v>0</v>
      </c>
      <c r="F100" s="194">
        <v>0</v>
      </c>
      <c r="G100" s="195">
        <f>G102+G105+G108+G111+G114</f>
        <v>119.1</v>
      </c>
      <c r="H100" s="195">
        <f>H102+H105+H108+H111+H114</f>
        <v>45</v>
      </c>
      <c r="I100" s="195">
        <f>I102+I105+I108+I111+I114</f>
        <v>98</v>
      </c>
    </row>
    <row r="101" spans="1:9" ht="21.95" hidden="1" customHeight="1">
      <c r="A101" s="213"/>
      <c r="B101" s="193"/>
      <c r="C101" s="194"/>
      <c r="D101" s="194"/>
      <c r="E101" s="194"/>
      <c r="F101" s="194"/>
      <c r="G101" s="195"/>
      <c r="H101" s="195"/>
      <c r="I101" s="195"/>
    </row>
    <row r="102" spans="1:9" ht="27.75" customHeight="1">
      <c r="A102" s="217" t="s">
        <v>175</v>
      </c>
      <c r="B102" s="200" t="s">
        <v>155</v>
      </c>
      <c r="C102" s="201">
        <v>996</v>
      </c>
      <c r="D102" s="201">
        <v>7700100000</v>
      </c>
      <c r="E102" s="201">
        <v>240</v>
      </c>
      <c r="F102" s="201">
        <v>0</v>
      </c>
      <c r="G102" s="202">
        <v>10</v>
      </c>
      <c r="H102" s="202">
        <f>H104</f>
        <v>5</v>
      </c>
      <c r="I102" s="202">
        <f>I104</f>
        <v>5</v>
      </c>
    </row>
    <row r="103" spans="1:9" ht="27.75" customHeight="1">
      <c r="A103" s="217" t="s">
        <v>416</v>
      </c>
      <c r="B103" s="200" t="s">
        <v>155</v>
      </c>
      <c r="C103" s="201">
        <v>996</v>
      </c>
      <c r="D103" s="201">
        <v>7700189999</v>
      </c>
      <c r="E103" s="201">
        <v>244</v>
      </c>
      <c r="F103" s="201">
        <v>0</v>
      </c>
      <c r="G103" s="202">
        <v>10</v>
      </c>
      <c r="H103" s="202">
        <f>H104</f>
        <v>5</v>
      </c>
      <c r="I103" s="202">
        <f>I104</f>
        <v>5</v>
      </c>
    </row>
    <row r="104" spans="1:9" ht="21.95" customHeight="1">
      <c r="A104" s="214" t="s">
        <v>309</v>
      </c>
      <c r="B104" s="196" t="s">
        <v>155</v>
      </c>
      <c r="C104" s="197">
        <v>996</v>
      </c>
      <c r="D104" s="197">
        <v>7700189999</v>
      </c>
      <c r="E104" s="197">
        <v>244</v>
      </c>
      <c r="F104" s="197">
        <v>226</v>
      </c>
      <c r="G104" s="198">
        <v>10</v>
      </c>
      <c r="H104" s="198">
        <v>5</v>
      </c>
      <c r="I104" s="198">
        <v>5</v>
      </c>
    </row>
    <row r="105" spans="1:9" ht="42" customHeight="1">
      <c r="A105" s="217" t="s">
        <v>180</v>
      </c>
      <c r="B105" s="196" t="s">
        <v>155</v>
      </c>
      <c r="C105" s="197">
        <v>996</v>
      </c>
      <c r="D105" s="201">
        <v>7702500000</v>
      </c>
      <c r="E105" s="197">
        <v>244</v>
      </c>
      <c r="F105" s="197">
        <v>0</v>
      </c>
      <c r="G105" s="198">
        <v>10</v>
      </c>
      <c r="H105" s="198">
        <f>H107</f>
        <v>10</v>
      </c>
      <c r="I105" s="198">
        <f>I107</f>
        <v>45</v>
      </c>
    </row>
    <row r="106" spans="1:9" ht="42" customHeight="1">
      <c r="A106" s="217" t="s">
        <v>416</v>
      </c>
      <c r="B106" s="196" t="s">
        <v>155</v>
      </c>
      <c r="C106" s="197">
        <v>996</v>
      </c>
      <c r="D106" s="201">
        <v>7702589999</v>
      </c>
      <c r="E106" s="197">
        <v>244</v>
      </c>
      <c r="F106" s="197">
        <v>0</v>
      </c>
      <c r="G106" s="198">
        <v>10</v>
      </c>
      <c r="H106" s="198">
        <f>H107</f>
        <v>10</v>
      </c>
      <c r="I106" s="198">
        <f>I107</f>
        <v>45</v>
      </c>
    </row>
    <row r="107" spans="1:9" ht="21.95" customHeight="1">
      <c r="A107" s="214" t="s">
        <v>299</v>
      </c>
      <c r="B107" s="196" t="s">
        <v>155</v>
      </c>
      <c r="C107" s="197">
        <v>996</v>
      </c>
      <c r="D107" s="197">
        <v>7702589999</v>
      </c>
      <c r="E107" s="197">
        <v>244</v>
      </c>
      <c r="F107" s="197">
        <v>225</v>
      </c>
      <c r="G107" s="198">
        <v>10</v>
      </c>
      <c r="H107" s="198">
        <v>10</v>
      </c>
      <c r="I107" s="198">
        <v>45</v>
      </c>
    </row>
    <row r="108" spans="1:9" ht="31.5" customHeight="1">
      <c r="A108" s="217" t="s">
        <v>284</v>
      </c>
      <c r="B108" s="200" t="s">
        <v>155</v>
      </c>
      <c r="C108" s="201">
        <v>996</v>
      </c>
      <c r="D108" s="201">
        <v>7703500000</v>
      </c>
      <c r="E108" s="201">
        <v>240</v>
      </c>
      <c r="F108" s="201">
        <v>0</v>
      </c>
      <c r="G108" s="202">
        <v>1</v>
      </c>
      <c r="H108" s="202">
        <f>H110</f>
        <v>1</v>
      </c>
      <c r="I108" s="202">
        <f>I110</f>
        <v>2</v>
      </c>
    </row>
    <row r="109" spans="1:9" ht="31.5" customHeight="1">
      <c r="A109" s="217" t="s">
        <v>416</v>
      </c>
      <c r="B109" s="200" t="s">
        <v>155</v>
      </c>
      <c r="C109" s="201">
        <v>996</v>
      </c>
      <c r="D109" s="201">
        <v>7703589999</v>
      </c>
      <c r="E109" s="201">
        <v>244</v>
      </c>
      <c r="F109" s="201">
        <v>0</v>
      </c>
      <c r="G109" s="202">
        <v>1</v>
      </c>
      <c r="H109" s="202">
        <f>H110</f>
        <v>1</v>
      </c>
      <c r="I109" s="202">
        <f>I110</f>
        <v>2</v>
      </c>
    </row>
    <row r="110" spans="1:9" ht="21.95" customHeight="1">
      <c r="A110" s="214" t="s">
        <v>309</v>
      </c>
      <c r="B110" s="196" t="s">
        <v>155</v>
      </c>
      <c r="C110" s="197">
        <v>996</v>
      </c>
      <c r="D110" s="197">
        <v>7703589999</v>
      </c>
      <c r="E110" s="197">
        <v>244</v>
      </c>
      <c r="F110" s="197">
        <v>226</v>
      </c>
      <c r="G110" s="198">
        <v>1</v>
      </c>
      <c r="H110" s="198">
        <v>1</v>
      </c>
      <c r="I110" s="198">
        <v>2</v>
      </c>
    </row>
    <row r="111" spans="1:9" ht="33.75" customHeight="1">
      <c r="A111" s="217" t="s">
        <v>311</v>
      </c>
      <c r="B111" s="200" t="s">
        <v>155</v>
      </c>
      <c r="C111" s="197">
        <v>996</v>
      </c>
      <c r="D111" s="201">
        <v>770450000</v>
      </c>
      <c r="E111" s="201">
        <v>240</v>
      </c>
      <c r="F111" s="201">
        <v>0</v>
      </c>
      <c r="G111" s="202">
        <v>1</v>
      </c>
      <c r="H111" s="202">
        <f>H113</f>
        <v>1</v>
      </c>
      <c r="I111" s="202">
        <f>I113</f>
        <v>2</v>
      </c>
    </row>
    <row r="112" spans="1:9" ht="49.5" customHeight="1">
      <c r="A112" s="217" t="s">
        <v>416</v>
      </c>
      <c r="B112" s="200" t="s">
        <v>155</v>
      </c>
      <c r="C112" s="197">
        <v>996</v>
      </c>
      <c r="D112" s="201">
        <v>7704589999</v>
      </c>
      <c r="E112" s="201">
        <v>244</v>
      </c>
      <c r="F112" s="201">
        <v>0</v>
      </c>
      <c r="G112" s="202">
        <v>1</v>
      </c>
      <c r="H112" s="202">
        <f>H113</f>
        <v>1</v>
      </c>
      <c r="I112" s="202">
        <f>I113</f>
        <v>2</v>
      </c>
    </row>
    <row r="113" spans="1:9" ht="21.95" customHeight="1">
      <c r="A113" s="214" t="s">
        <v>300</v>
      </c>
      <c r="B113" s="196" t="s">
        <v>155</v>
      </c>
      <c r="C113" s="201">
        <v>996</v>
      </c>
      <c r="D113" s="197">
        <v>7704589999</v>
      </c>
      <c r="E113" s="197">
        <v>244</v>
      </c>
      <c r="F113" s="197">
        <v>226</v>
      </c>
      <c r="G113" s="198">
        <v>1</v>
      </c>
      <c r="H113" s="198">
        <v>1</v>
      </c>
      <c r="I113" s="198">
        <v>2</v>
      </c>
    </row>
    <row r="114" spans="1:9" ht="43.5" customHeight="1">
      <c r="A114" s="217" t="s">
        <v>177</v>
      </c>
      <c r="B114" s="200" t="s">
        <v>155</v>
      </c>
      <c r="C114" s="197">
        <v>996</v>
      </c>
      <c r="D114" s="201">
        <v>7705500000</v>
      </c>
      <c r="E114" s="201">
        <v>240</v>
      </c>
      <c r="F114" s="201">
        <v>0</v>
      </c>
      <c r="G114" s="202">
        <f>G116+G117+G118+G119+G120</f>
        <v>97.1</v>
      </c>
      <c r="H114" s="202">
        <f>H116+H117+H118+H119</f>
        <v>28</v>
      </c>
      <c r="I114" s="202">
        <f>I116+I117+I118+I119</f>
        <v>44</v>
      </c>
    </row>
    <row r="115" spans="1:9" ht="61.5" customHeight="1">
      <c r="A115" s="217" t="s">
        <v>416</v>
      </c>
      <c r="B115" s="200" t="s">
        <v>155</v>
      </c>
      <c r="C115" s="197">
        <v>996</v>
      </c>
      <c r="D115" s="201">
        <v>7705589999</v>
      </c>
      <c r="E115" s="201">
        <v>244</v>
      </c>
      <c r="F115" s="201">
        <v>0</v>
      </c>
      <c r="G115" s="202">
        <v>66.400000000000006</v>
      </c>
      <c r="H115" s="202">
        <f>H114</f>
        <v>28</v>
      </c>
      <c r="I115" s="202">
        <f>I114</f>
        <v>44</v>
      </c>
    </row>
    <row r="116" spans="1:9" ht="21.95" customHeight="1">
      <c r="A116" s="214" t="s">
        <v>299</v>
      </c>
      <c r="B116" s="196" t="s">
        <v>155</v>
      </c>
      <c r="C116" s="197">
        <v>996</v>
      </c>
      <c r="D116" s="197">
        <v>7705589999</v>
      </c>
      <c r="E116" s="197">
        <v>244</v>
      </c>
      <c r="F116" s="197">
        <v>225</v>
      </c>
      <c r="G116" s="198">
        <v>1</v>
      </c>
      <c r="H116" s="198">
        <v>1</v>
      </c>
      <c r="I116" s="198">
        <v>1</v>
      </c>
    </row>
    <row r="117" spans="1:9" ht="21.95" customHeight="1">
      <c r="A117" s="214" t="s">
        <v>312</v>
      </c>
      <c r="B117" s="196" t="s">
        <v>155</v>
      </c>
      <c r="C117" s="197">
        <v>996</v>
      </c>
      <c r="D117" s="197">
        <v>7705589999</v>
      </c>
      <c r="E117" s="197">
        <v>244</v>
      </c>
      <c r="F117" s="197">
        <v>224</v>
      </c>
      <c r="G117" s="198">
        <v>20.399999999999999</v>
      </c>
      <c r="H117" s="198">
        <v>18</v>
      </c>
      <c r="I117" s="198">
        <v>22</v>
      </c>
    </row>
    <row r="118" spans="1:9" ht="21.95" customHeight="1">
      <c r="A118" s="214" t="s">
        <v>309</v>
      </c>
      <c r="B118" s="196" t="s">
        <v>155</v>
      </c>
      <c r="C118" s="197">
        <v>996</v>
      </c>
      <c r="D118" s="197">
        <v>7705589999</v>
      </c>
      <c r="E118" s="197">
        <v>244</v>
      </c>
      <c r="F118" s="197">
        <v>226</v>
      </c>
      <c r="G118" s="198">
        <v>5</v>
      </c>
      <c r="H118" s="198">
        <v>4</v>
      </c>
      <c r="I118" s="198">
        <v>4</v>
      </c>
    </row>
    <row r="119" spans="1:9" ht="24.75" customHeight="1">
      <c r="A119" s="214" t="s">
        <v>304</v>
      </c>
      <c r="B119" s="196" t="s">
        <v>155</v>
      </c>
      <c r="C119" s="201">
        <v>996</v>
      </c>
      <c r="D119" s="197">
        <v>7705589999</v>
      </c>
      <c r="E119" s="197">
        <v>244</v>
      </c>
      <c r="F119" s="197">
        <v>310</v>
      </c>
      <c r="G119" s="198">
        <v>20</v>
      </c>
      <c r="H119" s="198">
        <v>5</v>
      </c>
      <c r="I119" s="198">
        <v>17</v>
      </c>
    </row>
    <row r="120" spans="1:9" ht="27" customHeight="1">
      <c r="A120" s="214" t="s">
        <v>305</v>
      </c>
      <c r="B120" s="196" t="s">
        <v>155</v>
      </c>
      <c r="C120" s="201">
        <v>996</v>
      </c>
      <c r="D120" s="197">
        <v>7705589999</v>
      </c>
      <c r="E120" s="197">
        <v>244</v>
      </c>
      <c r="F120" s="197">
        <v>340</v>
      </c>
      <c r="G120" s="198">
        <v>50.7</v>
      </c>
      <c r="H120" s="198">
        <v>10</v>
      </c>
      <c r="I120" s="198">
        <v>10</v>
      </c>
    </row>
    <row r="121" spans="1:9" ht="30.75" customHeight="1">
      <c r="A121" s="213" t="s">
        <v>313</v>
      </c>
      <c r="B121" s="193" t="s">
        <v>152</v>
      </c>
      <c r="C121" s="203">
        <v>996</v>
      </c>
      <c r="D121" s="194">
        <v>7700700000</v>
      </c>
      <c r="E121" s="194">
        <v>0</v>
      </c>
      <c r="F121" s="194">
        <v>0</v>
      </c>
      <c r="G121" s="195">
        <f>G122+G137</f>
        <v>286</v>
      </c>
      <c r="H121" s="195">
        <f>H122+H137</f>
        <v>340</v>
      </c>
      <c r="I121" s="195">
        <f>I122+I137</f>
        <v>340</v>
      </c>
    </row>
    <row r="122" spans="1:9" ht="91.5" customHeight="1">
      <c r="A122" s="213" t="s">
        <v>370</v>
      </c>
      <c r="B122" s="193" t="s">
        <v>152</v>
      </c>
      <c r="C122" s="194">
        <v>996</v>
      </c>
      <c r="D122" s="194">
        <v>7700782110</v>
      </c>
      <c r="E122" s="194">
        <v>100</v>
      </c>
      <c r="F122" s="194">
        <v>0</v>
      </c>
      <c r="G122" s="195">
        <f>G123+G127+G128+G134</f>
        <v>205.8</v>
      </c>
      <c r="H122" s="195">
        <f>H123+H127+H128+H134</f>
        <v>208</v>
      </c>
      <c r="I122" s="195">
        <f>I123+I127+I128+I134</f>
        <v>208</v>
      </c>
    </row>
    <row r="123" spans="1:9" ht="31.5" customHeight="1">
      <c r="A123" s="216" t="s">
        <v>418</v>
      </c>
      <c r="B123" s="204" t="s">
        <v>152</v>
      </c>
      <c r="C123" s="194">
        <v>996</v>
      </c>
      <c r="D123" s="203">
        <v>7700782110</v>
      </c>
      <c r="E123" s="203">
        <v>111</v>
      </c>
      <c r="F123" s="203">
        <v>210</v>
      </c>
      <c r="G123" s="195">
        <f>G124+G126</f>
        <v>175.8</v>
      </c>
      <c r="H123" s="195">
        <f>H124+H126</f>
        <v>195</v>
      </c>
      <c r="I123" s="195">
        <f>I124+I126</f>
        <v>195</v>
      </c>
    </row>
    <row r="124" spans="1:9" ht="21.95" customHeight="1">
      <c r="A124" s="216" t="s">
        <v>372</v>
      </c>
      <c r="B124" s="196" t="s">
        <v>152</v>
      </c>
      <c r="C124" s="201">
        <v>996</v>
      </c>
      <c r="D124" s="197">
        <v>7700782110</v>
      </c>
      <c r="E124" s="197">
        <v>111</v>
      </c>
      <c r="F124" s="197">
        <v>211</v>
      </c>
      <c r="G124" s="198">
        <v>135</v>
      </c>
      <c r="H124" s="198">
        <v>150</v>
      </c>
      <c r="I124" s="198">
        <v>150</v>
      </c>
    </row>
    <row r="125" spans="1:9" ht="64.5" customHeight="1">
      <c r="A125" s="215" t="s">
        <v>389</v>
      </c>
      <c r="B125" s="193" t="s">
        <v>152</v>
      </c>
      <c r="C125" s="203">
        <v>996</v>
      </c>
      <c r="D125" s="194">
        <v>7700782110</v>
      </c>
      <c r="E125" s="194">
        <v>119</v>
      </c>
      <c r="F125" s="194">
        <v>0</v>
      </c>
      <c r="G125" s="195">
        <v>40.799999999999997</v>
      </c>
      <c r="H125" s="195">
        <f>H126</f>
        <v>45</v>
      </c>
      <c r="I125" s="195">
        <f>I126</f>
        <v>45</v>
      </c>
    </row>
    <row r="126" spans="1:9" ht="27.75" customHeight="1">
      <c r="A126" s="216" t="s">
        <v>293</v>
      </c>
      <c r="B126" s="196" t="s">
        <v>152</v>
      </c>
      <c r="C126" s="197">
        <v>996</v>
      </c>
      <c r="D126" s="197">
        <v>7700782110</v>
      </c>
      <c r="E126" s="197">
        <v>119</v>
      </c>
      <c r="F126" s="197">
        <v>213</v>
      </c>
      <c r="G126" s="198">
        <v>40.799999999999997</v>
      </c>
      <c r="H126" s="198">
        <v>45</v>
      </c>
      <c r="I126" s="198">
        <v>45</v>
      </c>
    </row>
    <row r="127" spans="1:9" ht="44.25" customHeight="1">
      <c r="A127" s="215" t="s">
        <v>415</v>
      </c>
      <c r="B127" s="193" t="s">
        <v>152</v>
      </c>
      <c r="C127" s="194">
        <v>996</v>
      </c>
      <c r="D127" s="194">
        <v>7700782190</v>
      </c>
      <c r="E127" s="194">
        <v>122</v>
      </c>
      <c r="F127" s="194">
        <v>212</v>
      </c>
      <c r="G127" s="195">
        <v>1</v>
      </c>
      <c r="H127" s="195">
        <v>1</v>
      </c>
      <c r="I127" s="195">
        <v>1</v>
      </c>
    </row>
    <row r="128" spans="1:9" ht="21.95" customHeight="1">
      <c r="A128" s="213" t="s">
        <v>315</v>
      </c>
      <c r="B128" s="204" t="s">
        <v>152</v>
      </c>
      <c r="C128" s="194">
        <v>996</v>
      </c>
      <c r="D128" s="194">
        <v>7700782190</v>
      </c>
      <c r="E128" s="203">
        <v>200</v>
      </c>
      <c r="F128" s="203">
        <v>220</v>
      </c>
      <c r="G128" s="195">
        <f>G130+G131+G132+G133</f>
        <v>6</v>
      </c>
      <c r="H128" s="195">
        <f>H130+H131+H132+H133</f>
        <v>9</v>
      </c>
      <c r="I128" s="195">
        <f>I130+I131+I132+I133</f>
        <v>9</v>
      </c>
    </row>
    <row r="129" spans="1:9" ht="37.5" customHeight="1">
      <c r="A129" s="213" t="s">
        <v>416</v>
      </c>
      <c r="B129" s="204" t="s">
        <v>152</v>
      </c>
      <c r="C129" s="194">
        <v>996</v>
      </c>
      <c r="D129" s="194">
        <v>7700782190</v>
      </c>
      <c r="E129" s="203">
        <v>244</v>
      </c>
      <c r="F129" s="203">
        <v>0</v>
      </c>
      <c r="G129" s="195">
        <v>6</v>
      </c>
      <c r="H129" s="195">
        <f>H128</f>
        <v>9</v>
      </c>
      <c r="I129" s="195">
        <f>I128</f>
        <v>9</v>
      </c>
    </row>
    <row r="130" spans="1:9" ht="21.95" customHeight="1">
      <c r="A130" s="214" t="s">
        <v>297</v>
      </c>
      <c r="B130" s="196" t="s">
        <v>152</v>
      </c>
      <c r="C130" s="197">
        <v>996</v>
      </c>
      <c r="D130" s="197">
        <v>7700782190</v>
      </c>
      <c r="E130" s="197">
        <v>244</v>
      </c>
      <c r="F130" s="197">
        <v>222</v>
      </c>
      <c r="G130" s="198">
        <v>1</v>
      </c>
      <c r="H130" s="198">
        <v>1</v>
      </c>
      <c r="I130" s="198">
        <v>1</v>
      </c>
    </row>
    <row r="131" spans="1:9" ht="21.95" customHeight="1">
      <c r="A131" s="214" t="s">
        <v>298</v>
      </c>
      <c r="B131" s="196" t="s">
        <v>152</v>
      </c>
      <c r="C131" s="201">
        <v>996</v>
      </c>
      <c r="D131" s="197">
        <v>7700782190</v>
      </c>
      <c r="E131" s="197">
        <v>244</v>
      </c>
      <c r="F131" s="197">
        <v>223</v>
      </c>
      <c r="G131" s="198">
        <v>1</v>
      </c>
      <c r="H131" s="198">
        <v>2</v>
      </c>
      <c r="I131" s="198">
        <v>2</v>
      </c>
    </row>
    <row r="132" spans="1:9" ht="21.95" customHeight="1">
      <c r="A132" s="214" t="s">
        <v>300</v>
      </c>
      <c r="B132" s="196" t="s">
        <v>152</v>
      </c>
      <c r="C132" s="201">
        <v>996</v>
      </c>
      <c r="D132" s="197">
        <v>7700782190</v>
      </c>
      <c r="E132" s="197">
        <v>244</v>
      </c>
      <c r="F132" s="197">
        <v>226</v>
      </c>
      <c r="G132" s="198">
        <v>1</v>
      </c>
      <c r="H132" s="198">
        <v>1</v>
      </c>
      <c r="I132" s="198">
        <v>1</v>
      </c>
    </row>
    <row r="133" spans="1:9" ht="21.95" customHeight="1">
      <c r="A133" s="214" t="s">
        <v>302</v>
      </c>
      <c r="B133" s="196" t="s">
        <v>152</v>
      </c>
      <c r="C133" s="201">
        <v>996</v>
      </c>
      <c r="D133" s="197">
        <v>7700782190</v>
      </c>
      <c r="E133" s="197">
        <v>244</v>
      </c>
      <c r="F133" s="197">
        <v>290</v>
      </c>
      <c r="G133" s="198">
        <v>3</v>
      </c>
      <c r="H133" s="198">
        <v>5</v>
      </c>
      <c r="I133" s="198">
        <v>5</v>
      </c>
    </row>
    <row r="134" spans="1:9" ht="21.95" customHeight="1">
      <c r="A134" s="213" t="s">
        <v>303</v>
      </c>
      <c r="B134" s="204" t="s">
        <v>152</v>
      </c>
      <c r="C134" s="194">
        <v>996</v>
      </c>
      <c r="D134" s="194">
        <v>7700782190</v>
      </c>
      <c r="E134" s="203">
        <v>200</v>
      </c>
      <c r="F134" s="203">
        <v>300</v>
      </c>
      <c r="G134" s="195">
        <f>G135+G136</f>
        <v>23</v>
      </c>
      <c r="H134" s="195">
        <f>H135+H136</f>
        <v>3</v>
      </c>
      <c r="I134" s="195">
        <f>I135+I136</f>
        <v>3</v>
      </c>
    </row>
    <row r="135" spans="1:9" ht="27" customHeight="1">
      <c r="A135" s="214" t="s">
        <v>304</v>
      </c>
      <c r="B135" s="196" t="s">
        <v>152</v>
      </c>
      <c r="C135" s="197">
        <v>996</v>
      </c>
      <c r="D135" s="197">
        <v>7700782190</v>
      </c>
      <c r="E135" s="197">
        <v>244</v>
      </c>
      <c r="F135" s="197">
        <v>310</v>
      </c>
      <c r="G135" s="198">
        <v>21</v>
      </c>
      <c r="H135" s="198">
        <v>1</v>
      </c>
      <c r="I135" s="198">
        <v>1</v>
      </c>
    </row>
    <row r="136" spans="1:9" ht="27.75" customHeight="1">
      <c r="A136" s="214" t="s">
        <v>305</v>
      </c>
      <c r="B136" s="196" t="s">
        <v>152</v>
      </c>
      <c r="C136" s="201">
        <v>996</v>
      </c>
      <c r="D136" s="197">
        <v>7700782190</v>
      </c>
      <c r="E136" s="197">
        <v>244</v>
      </c>
      <c r="F136" s="197">
        <v>340</v>
      </c>
      <c r="G136" s="198">
        <v>2</v>
      </c>
      <c r="H136" s="198">
        <v>2</v>
      </c>
      <c r="I136" s="198">
        <v>2</v>
      </c>
    </row>
    <row r="137" spans="1:9" ht="21.95" customHeight="1">
      <c r="A137" s="277" t="s">
        <v>316</v>
      </c>
      <c r="B137" s="278" t="s">
        <v>152</v>
      </c>
      <c r="C137" s="279">
        <v>996</v>
      </c>
      <c r="D137" s="271">
        <v>7700882110</v>
      </c>
      <c r="E137" s="271">
        <v>0</v>
      </c>
      <c r="F137" s="271">
        <v>0</v>
      </c>
      <c r="G137" s="272">
        <f>G139+G144+G147</f>
        <v>80.2</v>
      </c>
      <c r="H137" s="272">
        <f>H139+H144+H147</f>
        <v>132</v>
      </c>
      <c r="I137" s="272">
        <f>I139+I144+I147</f>
        <v>132</v>
      </c>
    </row>
    <row r="138" spans="1:9" ht="21.95" customHeight="1">
      <c r="A138" s="277"/>
      <c r="B138" s="278"/>
      <c r="C138" s="279"/>
      <c r="D138" s="271"/>
      <c r="E138" s="271"/>
      <c r="F138" s="271"/>
      <c r="G138" s="272"/>
      <c r="H138" s="272"/>
      <c r="I138" s="272"/>
    </row>
    <row r="139" spans="1:9" ht="29.25" customHeight="1">
      <c r="A139" s="215" t="s">
        <v>314</v>
      </c>
      <c r="B139" s="204" t="s">
        <v>152</v>
      </c>
      <c r="C139" s="194">
        <v>996</v>
      </c>
      <c r="D139" s="203">
        <v>7700882110</v>
      </c>
      <c r="E139" s="203">
        <v>100</v>
      </c>
      <c r="F139" s="203">
        <v>210</v>
      </c>
      <c r="G139" s="195">
        <f>G141+G143</f>
        <v>78.2</v>
      </c>
      <c r="H139" s="195">
        <f>H141+H143</f>
        <v>130</v>
      </c>
      <c r="I139" s="195">
        <f>I141+I143</f>
        <v>130</v>
      </c>
    </row>
    <row r="140" spans="1:9" ht="29.25" customHeight="1">
      <c r="A140" s="215" t="s">
        <v>418</v>
      </c>
      <c r="B140" s="204" t="s">
        <v>152</v>
      </c>
      <c r="C140" s="194">
        <v>996</v>
      </c>
      <c r="D140" s="203">
        <v>77008882110</v>
      </c>
      <c r="E140" s="203">
        <v>111</v>
      </c>
      <c r="F140" s="203">
        <v>0</v>
      </c>
      <c r="G140" s="195">
        <v>60</v>
      </c>
      <c r="H140" s="195">
        <f>H141</f>
        <v>100</v>
      </c>
      <c r="I140" s="195">
        <f>I141</f>
        <v>100</v>
      </c>
    </row>
    <row r="141" spans="1:9" ht="21.95" customHeight="1">
      <c r="A141" s="218" t="s">
        <v>372</v>
      </c>
      <c r="B141" s="196" t="s">
        <v>152</v>
      </c>
      <c r="C141" s="197">
        <v>996</v>
      </c>
      <c r="D141" s="197">
        <v>7700882110</v>
      </c>
      <c r="E141" s="197">
        <v>111</v>
      </c>
      <c r="F141" s="197">
        <v>211</v>
      </c>
      <c r="G141" s="198">
        <v>60</v>
      </c>
      <c r="H141" s="198">
        <v>100</v>
      </c>
      <c r="I141" s="198">
        <v>100</v>
      </c>
    </row>
    <row r="142" spans="1:9" ht="54" customHeight="1">
      <c r="A142" s="215" t="s">
        <v>389</v>
      </c>
      <c r="B142" s="193" t="s">
        <v>152</v>
      </c>
      <c r="C142" s="194">
        <v>996</v>
      </c>
      <c r="D142" s="194">
        <v>7700882110</v>
      </c>
      <c r="E142" s="194">
        <v>119</v>
      </c>
      <c r="F142" s="194">
        <v>0</v>
      </c>
      <c r="G142" s="195">
        <v>18.2</v>
      </c>
      <c r="H142" s="198">
        <f>H143</f>
        <v>30</v>
      </c>
      <c r="I142" s="198">
        <f>I143</f>
        <v>30</v>
      </c>
    </row>
    <row r="143" spans="1:9" ht="30" customHeight="1">
      <c r="A143" s="218" t="s">
        <v>293</v>
      </c>
      <c r="B143" s="196" t="s">
        <v>152</v>
      </c>
      <c r="C143" s="201">
        <v>996</v>
      </c>
      <c r="D143" s="197">
        <v>7700882110</v>
      </c>
      <c r="E143" s="197">
        <v>119</v>
      </c>
      <c r="F143" s="197">
        <v>213</v>
      </c>
      <c r="G143" s="198">
        <v>18.2</v>
      </c>
      <c r="H143" s="198">
        <v>30</v>
      </c>
      <c r="I143" s="198">
        <v>30</v>
      </c>
    </row>
    <row r="144" spans="1:9" ht="21.95" customHeight="1">
      <c r="A144" s="217" t="s">
        <v>315</v>
      </c>
      <c r="B144" s="200" t="s">
        <v>152</v>
      </c>
      <c r="C144" s="201">
        <v>996</v>
      </c>
      <c r="D144" s="197">
        <v>7700882190</v>
      </c>
      <c r="E144" s="201">
        <v>240</v>
      </c>
      <c r="F144" s="201">
        <v>220</v>
      </c>
      <c r="G144" s="195">
        <f>G146</f>
        <v>1</v>
      </c>
      <c r="H144" s="195">
        <f>H146</f>
        <v>1</v>
      </c>
      <c r="I144" s="195">
        <f>I146</f>
        <v>1</v>
      </c>
    </row>
    <row r="145" spans="1:9" ht="39" customHeight="1">
      <c r="A145" s="217" t="s">
        <v>416</v>
      </c>
      <c r="B145" s="200" t="s">
        <v>152</v>
      </c>
      <c r="C145" s="201">
        <v>996</v>
      </c>
      <c r="D145" s="197">
        <v>770882190</v>
      </c>
      <c r="E145" s="201">
        <v>244</v>
      </c>
      <c r="F145" s="201">
        <v>220</v>
      </c>
      <c r="G145" s="195">
        <v>1</v>
      </c>
      <c r="H145" s="195">
        <f>H146</f>
        <v>1</v>
      </c>
      <c r="I145" s="195">
        <f>I146</f>
        <v>1</v>
      </c>
    </row>
    <row r="146" spans="1:9" ht="21.95" customHeight="1">
      <c r="A146" s="214" t="s">
        <v>309</v>
      </c>
      <c r="B146" s="196" t="s">
        <v>152</v>
      </c>
      <c r="C146" s="197">
        <v>996</v>
      </c>
      <c r="D146" s="197">
        <v>7700882190</v>
      </c>
      <c r="E146" s="197">
        <v>244</v>
      </c>
      <c r="F146" s="197">
        <v>226</v>
      </c>
      <c r="G146" s="198">
        <v>1</v>
      </c>
      <c r="H146" s="198">
        <v>1</v>
      </c>
      <c r="I146" s="198">
        <v>1</v>
      </c>
    </row>
    <row r="147" spans="1:9" ht="21.95" customHeight="1">
      <c r="A147" s="217" t="s">
        <v>303</v>
      </c>
      <c r="B147" s="200" t="s">
        <v>152</v>
      </c>
      <c r="C147" s="197">
        <v>996</v>
      </c>
      <c r="D147" s="197">
        <v>7700882190</v>
      </c>
      <c r="E147" s="201">
        <v>240</v>
      </c>
      <c r="F147" s="201">
        <v>300</v>
      </c>
      <c r="G147" s="195">
        <f>G148</f>
        <v>1</v>
      </c>
      <c r="H147" s="195">
        <f>H148</f>
        <v>1</v>
      </c>
      <c r="I147" s="195">
        <f>I148</f>
        <v>1</v>
      </c>
    </row>
    <row r="148" spans="1:9" ht="30.75" customHeight="1">
      <c r="A148" s="214" t="s">
        <v>305</v>
      </c>
      <c r="B148" s="196" t="s">
        <v>152</v>
      </c>
      <c r="C148" s="201">
        <v>996</v>
      </c>
      <c r="D148" s="197">
        <v>7700882190</v>
      </c>
      <c r="E148" s="197">
        <v>244</v>
      </c>
      <c r="F148" s="197">
        <v>340</v>
      </c>
      <c r="G148" s="198">
        <v>1</v>
      </c>
      <c r="H148" s="198">
        <v>1</v>
      </c>
      <c r="I148" s="198">
        <v>1</v>
      </c>
    </row>
    <row r="149" spans="1:9" ht="21.95" customHeight="1">
      <c r="A149" s="213" t="s">
        <v>283</v>
      </c>
      <c r="B149" s="193">
        <v>1001</v>
      </c>
      <c r="C149" s="197">
        <v>996</v>
      </c>
      <c r="D149" s="194">
        <v>7702288060</v>
      </c>
      <c r="E149" s="194">
        <v>300</v>
      </c>
      <c r="F149" s="194">
        <v>260</v>
      </c>
      <c r="G149" s="195">
        <f>G150</f>
        <v>45</v>
      </c>
      <c r="H149" s="195">
        <f>H150</f>
        <v>30</v>
      </c>
      <c r="I149" s="195">
        <f>I150</f>
        <v>30</v>
      </c>
    </row>
    <row r="150" spans="1:9" ht="42.75" customHeight="1">
      <c r="A150" s="219" t="s">
        <v>419</v>
      </c>
      <c r="B150" s="206">
        <v>1001</v>
      </c>
      <c r="C150" s="207">
        <v>996</v>
      </c>
      <c r="D150" s="205">
        <v>7702288060</v>
      </c>
      <c r="E150" s="205">
        <v>321</v>
      </c>
      <c r="F150" s="205">
        <v>263</v>
      </c>
      <c r="G150" s="208">
        <v>45</v>
      </c>
      <c r="H150" s="208">
        <v>30</v>
      </c>
      <c r="I150" s="208">
        <v>30</v>
      </c>
    </row>
    <row r="151" spans="1:9" ht="21.95" customHeight="1">
      <c r="A151" s="213" t="s">
        <v>317</v>
      </c>
      <c r="B151" s="194"/>
      <c r="C151" s="203"/>
      <c r="D151" s="194"/>
      <c r="E151" s="194"/>
      <c r="F151" s="194"/>
      <c r="G151" s="195">
        <f>G13+G23+G51+G54+G56+G65+G76+G89+G96+G99+G121+G149+G61</f>
        <v>2281.0039999999999</v>
      </c>
      <c r="H151" s="195">
        <f>H13+H23+H51+H54+H56+H65+H76+H89+H96+H99+H121+H149+H61</f>
        <v>2511.1</v>
      </c>
      <c r="I151" s="195">
        <f>I13+I23+I51+I54+I56+I65+I76+I89+I96+I99+I121+I149+I61</f>
        <v>2613.2999999999997</v>
      </c>
    </row>
  </sheetData>
  <mergeCells count="31">
    <mergeCell ref="D76:D77"/>
    <mergeCell ref="E76:E77"/>
    <mergeCell ref="G76:G77"/>
    <mergeCell ref="A137:A138"/>
    <mergeCell ref="B137:B138"/>
    <mergeCell ref="C137:C138"/>
    <mergeCell ref="D137:D138"/>
    <mergeCell ref="E137:E138"/>
    <mergeCell ref="G1:I1"/>
    <mergeCell ref="G3:I3"/>
    <mergeCell ref="G4:I4"/>
    <mergeCell ref="I76:I77"/>
    <mergeCell ref="A7:I8"/>
    <mergeCell ref="A10:A11"/>
    <mergeCell ref="B10:B11"/>
    <mergeCell ref="C10:C11"/>
    <mergeCell ref="H10:H11"/>
    <mergeCell ref="I10:I11"/>
    <mergeCell ref="F76:F77"/>
    <mergeCell ref="D10:D11"/>
    <mergeCell ref="E10:E11"/>
    <mergeCell ref="A76:A77"/>
    <mergeCell ref="B76:B77"/>
    <mergeCell ref="C76:C77"/>
    <mergeCell ref="F10:F11"/>
    <mergeCell ref="G10:G11"/>
    <mergeCell ref="H76:H77"/>
    <mergeCell ref="H137:H138"/>
    <mergeCell ref="I137:I138"/>
    <mergeCell ref="G137:G138"/>
    <mergeCell ref="F137:F138"/>
  </mergeCells>
  <phoneticPr fontId="15" type="noConversion"/>
  <pageMargins left="0.25" right="0.25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E68"/>
  <sheetViews>
    <sheetView topLeftCell="A4" workbookViewId="0">
      <selection activeCell="B65" sqref="B65"/>
    </sheetView>
  </sheetViews>
  <sheetFormatPr defaultRowHeight="15.75"/>
  <cols>
    <col min="1" max="1" width="58" style="87" customWidth="1"/>
    <col min="2" max="2" width="28.42578125" style="87" customWidth="1"/>
    <col min="3" max="3" width="16" style="87" customWidth="1"/>
    <col min="4" max="16384" width="9.140625" style="89"/>
  </cols>
  <sheetData>
    <row r="1" spans="1:3">
      <c r="B1" s="88" t="s">
        <v>194</v>
      </c>
    </row>
    <row r="2" spans="1:3">
      <c r="B2" s="88" t="s">
        <v>41</v>
      </c>
    </row>
    <row r="3" spans="1:3">
      <c r="B3" s="88" t="s">
        <v>275</v>
      </c>
    </row>
    <row r="4" spans="1:3">
      <c r="B4" s="88" t="s">
        <v>428</v>
      </c>
    </row>
    <row r="5" spans="1:3" ht="5.25" customHeight="1"/>
    <row r="6" spans="1:3" ht="24.75" customHeight="1">
      <c r="A6" s="232" t="s">
        <v>340</v>
      </c>
      <c r="B6" s="232"/>
      <c r="C6" s="232"/>
    </row>
    <row r="7" spans="1:3" ht="15.75" customHeight="1">
      <c r="A7" s="232"/>
      <c r="B7" s="232"/>
      <c r="C7" s="232"/>
    </row>
    <row r="8" spans="1:3">
      <c r="C8" s="90" t="s">
        <v>181</v>
      </c>
    </row>
    <row r="9" spans="1:3" ht="47.25">
      <c r="A9" s="91" t="s">
        <v>18</v>
      </c>
      <c r="B9" s="91" t="s">
        <v>2</v>
      </c>
      <c r="C9" s="92" t="s">
        <v>19</v>
      </c>
    </row>
    <row r="10" spans="1:3">
      <c r="A10" s="93" t="s">
        <v>20</v>
      </c>
      <c r="B10" s="94" t="s">
        <v>42</v>
      </c>
      <c r="C10" s="95">
        <f>C11+C14+C20+C23+C38</f>
        <v>344100.04</v>
      </c>
    </row>
    <row r="11" spans="1:3">
      <c r="A11" s="96" t="s">
        <v>21</v>
      </c>
      <c r="B11" s="97" t="s">
        <v>43</v>
      </c>
      <c r="C11" s="98">
        <f>C12</f>
        <v>130435.3</v>
      </c>
    </row>
    <row r="12" spans="1:3">
      <c r="A12" s="99" t="s">
        <v>22</v>
      </c>
      <c r="B12" s="97" t="s">
        <v>44</v>
      </c>
      <c r="C12" s="98">
        <f>C13</f>
        <v>130435.3</v>
      </c>
    </row>
    <row r="13" spans="1:3" ht="97.5">
      <c r="A13" s="100" t="s">
        <v>276</v>
      </c>
      <c r="B13" s="97" t="s">
        <v>45</v>
      </c>
      <c r="C13" s="101">
        <v>130435.3</v>
      </c>
    </row>
    <row r="14" spans="1:3" ht="47.25">
      <c r="A14" s="96" t="s">
        <v>23</v>
      </c>
      <c r="B14" s="94" t="s">
        <v>94</v>
      </c>
      <c r="C14" s="95">
        <f>C15</f>
        <v>166664.74</v>
      </c>
    </row>
    <row r="15" spans="1:3" ht="31.5">
      <c r="A15" s="99" t="s">
        <v>24</v>
      </c>
      <c r="B15" s="97" t="s">
        <v>95</v>
      </c>
      <c r="C15" s="98">
        <f>C16+C17+C18+C19</f>
        <v>166664.74</v>
      </c>
    </row>
    <row r="16" spans="1:3" ht="47.25">
      <c r="A16" s="100" t="s">
        <v>25</v>
      </c>
      <c r="B16" s="97" t="s">
        <v>46</v>
      </c>
      <c r="C16" s="98">
        <v>59137</v>
      </c>
    </row>
    <row r="17" spans="1:3" ht="78.75">
      <c r="A17" s="100" t="s">
        <v>26</v>
      </c>
      <c r="B17" s="97" t="s">
        <v>47</v>
      </c>
      <c r="C17" s="98">
        <v>898.36</v>
      </c>
    </row>
    <row r="18" spans="1:3" ht="78.75">
      <c r="A18" s="100" t="s">
        <v>27</v>
      </c>
      <c r="B18" s="97" t="s">
        <v>48</v>
      </c>
      <c r="C18" s="98">
        <v>129072.94</v>
      </c>
    </row>
    <row r="19" spans="1:3" ht="78.75">
      <c r="A19" s="100" t="s">
        <v>28</v>
      </c>
      <c r="B19" s="97" t="s">
        <v>49</v>
      </c>
      <c r="C19" s="98">
        <v>-22443.56</v>
      </c>
    </row>
    <row r="20" spans="1:3">
      <c r="A20" s="96" t="s">
        <v>29</v>
      </c>
      <c r="B20" s="97" t="s">
        <v>50</v>
      </c>
      <c r="C20" s="98">
        <f>C21</f>
        <v>0</v>
      </c>
    </row>
    <row r="21" spans="1:3">
      <c r="A21" s="99" t="s">
        <v>52</v>
      </c>
      <c r="B21" s="97" t="s">
        <v>51</v>
      </c>
      <c r="C21" s="98">
        <v>0</v>
      </c>
    </row>
    <row r="22" spans="1:3" ht="18" customHeight="1">
      <c r="A22" s="100" t="s">
        <v>52</v>
      </c>
      <c r="B22" s="97" t="s">
        <v>53</v>
      </c>
      <c r="C22" s="101">
        <v>0</v>
      </c>
    </row>
    <row r="23" spans="1:3">
      <c r="A23" s="96" t="s">
        <v>30</v>
      </c>
      <c r="B23" s="97" t="s">
        <v>55</v>
      </c>
      <c r="C23" s="98">
        <f>C24+C28</f>
        <v>42000</v>
      </c>
    </row>
    <row r="24" spans="1:3">
      <c r="A24" s="99" t="s">
        <v>54</v>
      </c>
      <c r="B24" s="97" t="s">
        <v>56</v>
      </c>
      <c r="C24" s="98">
        <f>C25</f>
        <v>20000</v>
      </c>
    </row>
    <row r="25" spans="1:3" ht="50.25" customHeight="1">
      <c r="A25" s="99" t="s">
        <v>361</v>
      </c>
      <c r="B25" s="97" t="s">
        <v>362</v>
      </c>
      <c r="C25" s="98">
        <f>C27+C26</f>
        <v>20000</v>
      </c>
    </row>
    <row r="26" spans="1:3" ht="78.75" customHeight="1">
      <c r="A26" s="99" t="s">
        <v>360</v>
      </c>
      <c r="B26" s="97" t="s">
        <v>358</v>
      </c>
      <c r="C26" s="101">
        <v>19000</v>
      </c>
    </row>
    <row r="27" spans="1:3" ht="64.5" customHeight="1">
      <c r="A27" s="99" t="s">
        <v>359</v>
      </c>
      <c r="B27" s="97" t="s">
        <v>357</v>
      </c>
      <c r="C27" s="101">
        <v>1000</v>
      </c>
    </row>
    <row r="28" spans="1:3" ht="35.25" customHeight="1">
      <c r="A28" s="99" t="s">
        <v>59</v>
      </c>
      <c r="B28" s="97" t="s">
        <v>356</v>
      </c>
      <c r="C28" s="101">
        <f>C29+C31</f>
        <v>22000</v>
      </c>
    </row>
    <row r="29" spans="1:3" ht="21.75" customHeight="1">
      <c r="A29" s="99" t="s">
        <v>355</v>
      </c>
      <c r="B29" s="97" t="s">
        <v>354</v>
      </c>
      <c r="C29" s="101">
        <f>C30</f>
        <v>1000</v>
      </c>
    </row>
    <row r="30" spans="1:3" ht="47.25">
      <c r="A30" s="99" t="s">
        <v>353</v>
      </c>
      <c r="B30" s="97" t="s">
        <v>354</v>
      </c>
      <c r="C30" s="101">
        <v>1000</v>
      </c>
    </row>
    <row r="31" spans="1:3">
      <c r="A31" s="102" t="s">
        <v>59</v>
      </c>
      <c r="B31" s="97" t="s">
        <v>60</v>
      </c>
      <c r="C31" s="103">
        <f>C34+C35</f>
        <v>21000</v>
      </c>
    </row>
    <row r="32" spans="1:3" ht="23.25" customHeight="1">
      <c r="A32" s="102" t="s">
        <v>351</v>
      </c>
      <c r="B32" s="97" t="s">
        <v>352</v>
      </c>
      <c r="C32" s="103">
        <f>C33</f>
        <v>21000</v>
      </c>
    </row>
    <row r="33" spans="1:3" ht="55.5" customHeight="1">
      <c r="A33" s="102" t="s">
        <v>349</v>
      </c>
      <c r="B33" s="97" t="s">
        <v>350</v>
      </c>
      <c r="C33" s="103">
        <f>C35+C34</f>
        <v>21000</v>
      </c>
    </row>
    <row r="34" spans="1:3" ht="63">
      <c r="A34" s="104" t="s">
        <v>348</v>
      </c>
      <c r="B34" s="97" t="s">
        <v>347</v>
      </c>
      <c r="C34" s="105">
        <v>1000</v>
      </c>
    </row>
    <row r="35" spans="1:3" ht="78.75">
      <c r="A35" s="104" t="s">
        <v>346</v>
      </c>
      <c r="B35" s="97" t="s">
        <v>345</v>
      </c>
      <c r="C35" s="105">
        <v>20000</v>
      </c>
    </row>
    <row r="36" spans="1:3" ht="94.5">
      <c r="A36" s="104" t="s">
        <v>431</v>
      </c>
      <c r="B36" s="17" t="s">
        <v>74</v>
      </c>
      <c r="C36" s="105"/>
    </row>
    <row r="37" spans="1:3" ht="31.5" customHeight="1">
      <c r="A37" s="104" t="s">
        <v>7</v>
      </c>
      <c r="B37" s="17" t="s">
        <v>13</v>
      </c>
      <c r="C37" s="105"/>
    </row>
    <row r="38" spans="1:3" ht="31.5">
      <c r="A38" s="106" t="s">
        <v>341</v>
      </c>
      <c r="B38" s="110" t="s">
        <v>342</v>
      </c>
      <c r="C38" s="111">
        <f>C39</f>
        <v>5000</v>
      </c>
    </row>
    <row r="39" spans="1:3" ht="63">
      <c r="A39" s="102" t="s">
        <v>343</v>
      </c>
      <c r="B39" s="107" t="s">
        <v>430</v>
      </c>
      <c r="C39" s="103">
        <v>5000</v>
      </c>
    </row>
    <row r="40" spans="1:3" ht="78.75" hidden="1">
      <c r="A40" s="102" t="s">
        <v>82</v>
      </c>
      <c r="B40" s="107" t="s">
        <v>81</v>
      </c>
      <c r="C40" s="103">
        <v>0</v>
      </c>
    </row>
    <row r="41" spans="1:3" ht="94.5" hidden="1">
      <c r="A41" s="104" t="s">
        <v>73</v>
      </c>
      <c r="B41" s="107" t="s">
        <v>74</v>
      </c>
      <c r="C41" s="105">
        <v>0</v>
      </c>
    </row>
    <row r="42" spans="1:3" ht="94.5" hidden="1">
      <c r="A42" s="108" t="s">
        <v>76</v>
      </c>
      <c r="B42" s="107" t="s">
        <v>75</v>
      </c>
      <c r="C42" s="103">
        <v>0</v>
      </c>
    </row>
    <row r="43" spans="1:3" ht="94.5" hidden="1">
      <c r="A43" s="108" t="s">
        <v>79</v>
      </c>
      <c r="B43" s="107" t="s">
        <v>77</v>
      </c>
      <c r="C43" s="103">
        <v>0</v>
      </c>
    </row>
    <row r="44" spans="1:3" ht="94.5" hidden="1">
      <c r="A44" s="108" t="s">
        <v>80</v>
      </c>
      <c r="B44" s="107" t="s">
        <v>78</v>
      </c>
      <c r="C44" s="105">
        <v>0</v>
      </c>
    </row>
    <row r="45" spans="1:3" ht="31.5">
      <c r="A45" s="108" t="s">
        <v>439</v>
      </c>
      <c r="B45" s="107" t="s">
        <v>445</v>
      </c>
      <c r="C45" s="105"/>
    </row>
    <row r="46" spans="1:3" ht="47.25">
      <c r="A46" s="108" t="s">
        <v>441</v>
      </c>
      <c r="B46" s="107" t="s">
        <v>14</v>
      </c>
      <c r="C46" s="105"/>
    </row>
    <row r="47" spans="1:3">
      <c r="A47" s="108" t="s">
        <v>10</v>
      </c>
      <c r="B47" s="17" t="s">
        <v>438</v>
      </c>
      <c r="C47" s="105"/>
    </row>
    <row r="48" spans="1:3" ht="31.5">
      <c r="A48" s="108" t="s">
        <v>432</v>
      </c>
      <c r="B48" s="17" t="s">
        <v>437</v>
      </c>
      <c r="C48" s="105"/>
    </row>
    <row r="49" spans="1:3">
      <c r="A49" s="109" t="s">
        <v>33</v>
      </c>
      <c r="B49" s="110" t="s">
        <v>84</v>
      </c>
      <c r="C49" s="111">
        <f>C50</f>
        <v>1936900</v>
      </c>
    </row>
    <row r="50" spans="1:3" ht="47.25">
      <c r="A50" s="106" t="s">
        <v>34</v>
      </c>
      <c r="B50" s="107" t="s">
        <v>85</v>
      </c>
      <c r="C50" s="103">
        <f>C53+C57+C60</f>
        <v>1936900</v>
      </c>
    </row>
    <row r="51" spans="1:3" ht="31.5">
      <c r="A51" s="106" t="s">
        <v>433</v>
      </c>
      <c r="B51" s="107" t="s">
        <v>436</v>
      </c>
      <c r="C51" s="103"/>
    </row>
    <row r="52" spans="1:3" ht="31.5">
      <c r="A52" s="106" t="s">
        <v>434</v>
      </c>
      <c r="B52" s="107" t="s">
        <v>435</v>
      </c>
      <c r="C52" s="103"/>
    </row>
    <row r="53" spans="1:3" ht="31.5">
      <c r="A53" s="112" t="s">
        <v>35</v>
      </c>
      <c r="B53" s="107" t="s">
        <v>86</v>
      </c>
      <c r="C53" s="103">
        <f>C54</f>
        <v>851300</v>
      </c>
    </row>
    <row r="54" spans="1:3" ht="31.5">
      <c r="A54" s="113" t="s">
        <v>36</v>
      </c>
      <c r="B54" s="107" t="s">
        <v>87</v>
      </c>
      <c r="C54" s="103">
        <f>C55</f>
        <v>851300</v>
      </c>
    </row>
    <row r="55" spans="1:3" ht="31.5">
      <c r="A55" s="114" t="s">
        <v>83</v>
      </c>
      <c r="B55" s="107" t="s">
        <v>89</v>
      </c>
      <c r="C55" s="103">
        <v>851300</v>
      </c>
    </row>
    <row r="56" spans="1:3" ht="63">
      <c r="A56" s="114" t="s">
        <v>270</v>
      </c>
      <c r="B56" s="107" t="s">
        <v>269</v>
      </c>
      <c r="C56" s="103"/>
    </row>
    <row r="57" spans="1:3" ht="47.25">
      <c r="A57" s="112" t="s">
        <v>37</v>
      </c>
      <c r="B57" s="107" t="s">
        <v>90</v>
      </c>
      <c r="C57" s="103">
        <f>C58</f>
        <v>1047900</v>
      </c>
    </row>
    <row r="58" spans="1:3">
      <c r="A58" s="115" t="s">
        <v>187</v>
      </c>
      <c r="B58" s="116" t="s">
        <v>188</v>
      </c>
      <c r="C58" s="105">
        <f>C59</f>
        <v>1047900</v>
      </c>
    </row>
    <row r="59" spans="1:3">
      <c r="A59" s="117" t="s">
        <v>183</v>
      </c>
      <c r="B59" s="116" t="s">
        <v>182</v>
      </c>
      <c r="C59" s="105">
        <v>1047900</v>
      </c>
    </row>
    <row r="60" spans="1:3" ht="31.5">
      <c r="A60" s="112" t="s">
        <v>38</v>
      </c>
      <c r="B60" s="107" t="s">
        <v>88</v>
      </c>
      <c r="C60" s="103">
        <f>C61+C64</f>
        <v>37700</v>
      </c>
    </row>
    <row r="61" spans="1:3" ht="47.25">
      <c r="A61" s="118" t="s">
        <v>186</v>
      </c>
      <c r="B61" s="116" t="s">
        <v>185</v>
      </c>
      <c r="C61" s="103">
        <f>C62</f>
        <v>37000</v>
      </c>
    </row>
    <row r="62" spans="1:3" ht="47.25">
      <c r="A62" s="117" t="s">
        <v>189</v>
      </c>
      <c r="B62" s="107" t="s">
        <v>184</v>
      </c>
      <c r="C62" s="103">
        <v>37000</v>
      </c>
    </row>
    <row r="63" spans="1:3" ht="47.25">
      <c r="A63" s="119" t="s">
        <v>264</v>
      </c>
      <c r="B63" s="116" t="s">
        <v>265</v>
      </c>
      <c r="C63" s="103">
        <v>0</v>
      </c>
    </row>
    <row r="64" spans="1:3" ht="47.25">
      <c r="A64" s="119" t="s">
        <v>266</v>
      </c>
      <c r="B64" s="116" t="s">
        <v>267</v>
      </c>
      <c r="C64" s="103">
        <v>700</v>
      </c>
    </row>
    <row r="65" spans="1:5" ht="31.5">
      <c r="A65" s="223" t="s">
        <v>444</v>
      </c>
      <c r="B65" s="116" t="s">
        <v>443</v>
      </c>
      <c r="C65" s="103"/>
    </row>
    <row r="66" spans="1:5">
      <c r="A66" s="120" t="s">
        <v>40</v>
      </c>
      <c r="B66" s="110"/>
      <c r="C66" s="111">
        <f>C10+C49</f>
        <v>2281000.04</v>
      </c>
    </row>
    <row r="68" spans="1:5" ht="37.5">
      <c r="A68" s="122" t="s">
        <v>272</v>
      </c>
      <c r="B68" s="233" t="s">
        <v>273</v>
      </c>
      <c r="C68" s="233"/>
      <c r="E68" s="123"/>
    </row>
  </sheetData>
  <mergeCells count="2">
    <mergeCell ref="A6:C7"/>
    <mergeCell ref="B68:C68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85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3"/>
  <sheetViews>
    <sheetView zoomScaleSheetLayoutView="100" workbookViewId="0">
      <selection activeCell="A67" sqref="A67"/>
    </sheetView>
  </sheetViews>
  <sheetFormatPr defaultRowHeight="15.75"/>
  <cols>
    <col min="1" max="1" width="58" style="87" customWidth="1"/>
    <col min="2" max="2" width="28.42578125" style="87" customWidth="1"/>
    <col min="3" max="4" width="16" style="87" customWidth="1"/>
    <col min="5" max="16384" width="9.140625" style="89"/>
  </cols>
  <sheetData>
    <row r="1" spans="1:4">
      <c r="C1" s="88" t="s">
        <v>17</v>
      </c>
    </row>
    <row r="2" spans="1:4">
      <c r="C2" s="88" t="s">
        <v>41</v>
      </c>
    </row>
    <row r="3" spans="1:4">
      <c r="C3" s="88" t="s">
        <v>275</v>
      </c>
    </row>
    <row r="4" spans="1:4">
      <c r="C4" s="88" t="s">
        <v>325</v>
      </c>
    </row>
    <row r="6" spans="1:4" ht="15">
      <c r="A6" s="232" t="s">
        <v>277</v>
      </c>
      <c r="B6" s="232"/>
      <c r="C6" s="232"/>
      <c r="D6" s="232"/>
    </row>
    <row r="7" spans="1:4" ht="15.75" customHeight="1">
      <c r="A7" s="232"/>
      <c r="B7" s="232"/>
      <c r="C7" s="232"/>
      <c r="D7" s="232"/>
    </row>
    <row r="8" spans="1:4">
      <c r="C8" s="90"/>
      <c r="D8" s="90" t="s">
        <v>181</v>
      </c>
    </row>
    <row r="9" spans="1:4" ht="47.25" customHeight="1">
      <c r="A9" s="236" t="s">
        <v>18</v>
      </c>
      <c r="B9" s="236" t="s">
        <v>2</v>
      </c>
      <c r="C9" s="234" t="s">
        <v>19</v>
      </c>
      <c r="D9" s="235"/>
    </row>
    <row r="10" spans="1:4">
      <c r="A10" s="237"/>
      <c r="B10" s="237"/>
      <c r="C10" s="184" t="s">
        <v>268</v>
      </c>
      <c r="D10" s="184" t="s">
        <v>363</v>
      </c>
    </row>
    <row r="11" spans="1:4">
      <c r="A11" s="93" t="s">
        <v>20</v>
      </c>
      <c r="B11" s="94" t="s">
        <v>42</v>
      </c>
      <c r="C11" s="161">
        <f>C12+C15+C21+C27+C30</f>
        <v>403800</v>
      </c>
      <c r="D11" s="161">
        <f>D12+D15+D21+D27+D30</f>
        <v>383000</v>
      </c>
    </row>
    <row r="12" spans="1:4">
      <c r="A12" s="96" t="s">
        <v>21</v>
      </c>
      <c r="B12" s="97" t="s">
        <v>43</v>
      </c>
      <c r="C12" s="162">
        <f>C13</f>
        <v>140000</v>
      </c>
      <c r="D12" s="162">
        <f>D13</f>
        <v>145000</v>
      </c>
    </row>
    <row r="13" spans="1:4">
      <c r="A13" s="99" t="s">
        <v>22</v>
      </c>
      <c r="B13" s="97" t="s">
        <v>44</v>
      </c>
      <c r="C13" s="162">
        <f>C14</f>
        <v>140000</v>
      </c>
      <c r="D13" s="162">
        <f>D14</f>
        <v>145000</v>
      </c>
    </row>
    <row r="14" spans="1:4" ht="97.5">
      <c r="A14" s="100" t="s">
        <v>276</v>
      </c>
      <c r="B14" s="97" t="s">
        <v>45</v>
      </c>
      <c r="C14" s="163">
        <v>140000</v>
      </c>
      <c r="D14" s="163">
        <v>145000</v>
      </c>
    </row>
    <row r="15" spans="1:4" s="125" customFormat="1" ht="47.25">
      <c r="A15" s="93" t="s">
        <v>23</v>
      </c>
      <c r="B15" s="94" t="s">
        <v>94</v>
      </c>
      <c r="C15" s="161">
        <f>C16</f>
        <v>150800</v>
      </c>
      <c r="D15" s="161">
        <f>D16</f>
        <v>125000</v>
      </c>
    </row>
    <row r="16" spans="1:4" ht="31.5">
      <c r="A16" s="99" t="s">
        <v>24</v>
      </c>
      <c r="B16" s="97" t="s">
        <v>95</v>
      </c>
      <c r="C16" s="162">
        <f>C17+C18+C19+C20</f>
        <v>150800</v>
      </c>
      <c r="D16" s="162">
        <f>D17+D18+D19+D20</f>
        <v>125000</v>
      </c>
    </row>
    <row r="17" spans="1:4" ht="47.25">
      <c r="A17" s="100" t="s">
        <v>25</v>
      </c>
      <c r="B17" s="97" t="s">
        <v>46</v>
      </c>
      <c r="C17" s="162">
        <v>55100</v>
      </c>
      <c r="D17" s="162">
        <v>45700</v>
      </c>
    </row>
    <row r="18" spans="1:4" ht="78.75">
      <c r="A18" s="100" t="s">
        <v>26</v>
      </c>
      <c r="B18" s="97" t="s">
        <v>47</v>
      </c>
      <c r="C18" s="162">
        <v>1300</v>
      </c>
      <c r="D18" s="162">
        <v>1000</v>
      </c>
    </row>
    <row r="19" spans="1:4" ht="78.75">
      <c r="A19" s="100" t="s">
        <v>27</v>
      </c>
      <c r="B19" s="97" t="s">
        <v>48</v>
      </c>
      <c r="C19" s="162">
        <v>89200</v>
      </c>
      <c r="D19" s="162">
        <v>74000</v>
      </c>
    </row>
    <row r="20" spans="1:4" ht="78.75">
      <c r="A20" s="100" t="s">
        <v>28</v>
      </c>
      <c r="B20" s="97" t="s">
        <v>49</v>
      </c>
      <c r="C20" s="162">
        <v>5200</v>
      </c>
      <c r="D20" s="162">
        <v>4300</v>
      </c>
    </row>
    <row r="21" spans="1:4" s="125" customFormat="1">
      <c r="A21" s="93" t="s">
        <v>30</v>
      </c>
      <c r="B21" s="94" t="s">
        <v>55</v>
      </c>
      <c r="C21" s="161">
        <f>C22+C24</f>
        <v>24000</v>
      </c>
      <c r="D21" s="161">
        <f>C22+C24</f>
        <v>24000</v>
      </c>
    </row>
    <row r="22" spans="1:4">
      <c r="A22" s="99" t="s">
        <v>54</v>
      </c>
      <c r="B22" s="97" t="s">
        <v>56</v>
      </c>
      <c r="C22" s="162">
        <v>20000</v>
      </c>
      <c r="D22" s="162">
        <v>20000</v>
      </c>
    </row>
    <row r="23" spans="1:4" ht="47.25">
      <c r="A23" s="99" t="s">
        <v>57</v>
      </c>
      <c r="B23" s="97" t="s">
        <v>58</v>
      </c>
      <c r="C23" s="163">
        <v>20000</v>
      </c>
      <c r="D23" s="163">
        <v>20000</v>
      </c>
    </row>
    <row r="24" spans="1:4">
      <c r="A24" s="102" t="s">
        <v>59</v>
      </c>
      <c r="B24" s="97" t="s">
        <v>60</v>
      </c>
      <c r="C24" s="164">
        <v>4000</v>
      </c>
      <c r="D24" s="164">
        <v>4000</v>
      </c>
    </row>
    <row r="25" spans="1:4" ht="94.5">
      <c r="A25" s="104" t="s">
        <v>62</v>
      </c>
      <c r="B25" s="97" t="s">
        <v>61</v>
      </c>
      <c r="C25" s="165">
        <v>1000</v>
      </c>
      <c r="D25" s="165">
        <v>1000</v>
      </c>
    </row>
    <row r="26" spans="1:4" ht="94.5">
      <c r="A26" s="104" t="s">
        <v>63</v>
      </c>
      <c r="B26" s="97" t="s">
        <v>64</v>
      </c>
      <c r="C26" s="165">
        <v>3000</v>
      </c>
      <c r="D26" s="165">
        <v>3000</v>
      </c>
    </row>
    <row r="27" spans="1:4" ht="47.25" hidden="1">
      <c r="A27" s="106" t="s">
        <v>65</v>
      </c>
      <c r="B27" s="97" t="s">
        <v>66</v>
      </c>
      <c r="C27" s="165">
        <v>0</v>
      </c>
      <c r="D27" s="165">
        <f>D28</f>
        <v>0</v>
      </c>
    </row>
    <row r="28" spans="1:4" hidden="1">
      <c r="A28" s="102" t="s">
        <v>67</v>
      </c>
      <c r="B28" s="97" t="s">
        <v>68</v>
      </c>
      <c r="C28" s="165">
        <v>0</v>
      </c>
      <c r="D28" s="165">
        <v>0</v>
      </c>
    </row>
    <row r="29" spans="1:4" ht="47.25" hidden="1">
      <c r="A29" s="104" t="s">
        <v>69</v>
      </c>
      <c r="B29" s="97" t="s">
        <v>70</v>
      </c>
      <c r="C29" s="165">
        <v>0</v>
      </c>
      <c r="D29" s="165">
        <v>0</v>
      </c>
    </row>
    <row r="30" spans="1:4" s="125" customFormat="1" ht="47.25">
      <c r="A30" s="120" t="s">
        <v>31</v>
      </c>
      <c r="B30" s="110" t="s">
        <v>71</v>
      </c>
      <c r="C30" s="166">
        <f>C31+C33</f>
        <v>89000</v>
      </c>
      <c r="D30" s="166">
        <f>D31+D33</f>
        <v>89000</v>
      </c>
    </row>
    <row r="31" spans="1:4" ht="110.25">
      <c r="A31" s="102" t="s">
        <v>32</v>
      </c>
      <c r="B31" s="107" t="s">
        <v>72</v>
      </c>
      <c r="C31" s="164">
        <f>C32</f>
        <v>44500</v>
      </c>
      <c r="D31" s="164">
        <f>D32</f>
        <v>44500</v>
      </c>
    </row>
    <row r="32" spans="1:4" ht="78.75">
      <c r="A32" s="102" t="s">
        <v>82</v>
      </c>
      <c r="B32" s="107" t="s">
        <v>81</v>
      </c>
      <c r="C32" s="164">
        <v>44500</v>
      </c>
      <c r="D32" s="164">
        <v>44500</v>
      </c>
    </row>
    <row r="33" spans="1:4" ht="94.5">
      <c r="A33" s="104" t="s">
        <v>73</v>
      </c>
      <c r="B33" s="107" t="s">
        <v>74</v>
      </c>
      <c r="C33" s="165">
        <v>44500</v>
      </c>
      <c r="D33" s="165">
        <v>44500</v>
      </c>
    </row>
    <row r="34" spans="1:4" ht="94.5" hidden="1">
      <c r="A34" s="108" t="s">
        <v>76</v>
      </c>
      <c r="B34" s="107" t="s">
        <v>75</v>
      </c>
      <c r="C34" s="164">
        <v>0</v>
      </c>
      <c r="D34" s="164">
        <f>D35</f>
        <v>0</v>
      </c>
    </row>
    <row r="35" spans="1:4" ht="94.5" hidden="1">
      <c r="A35" s="108" t="s">
        <v>79</v>
      </c>
      <c r="B35" s="107" t="s">
        <v>77</v>
      </c>
      <c r="C35" s="164">
        <v>0</v>
      </c>
      <c r="D35" s="164">
        <v>0</v>
      </c>
    </row>
    <row r="36" spans="1:4" ht="94.5" hidden="1">
      <c r="A36" s="108" t="s">
        <v>80</v>
      </c>
      <c r="B36" s="107" t="s">
        <v>78</v>
      </c>
      <c r="C36" s="165">
        <v>0</v>
      </c>
      <c r="D36" s="165">
        <v>0</v>
      </c>
    </row>
    <row r="37" spans="1:4">
      <c r="A37" s="109" t="s">
        <v>33</v>
      </c>
      <c r="B37" s="110" t="s">
        <v>84</v>
      </c>
      <c r="C37" s="166">
        <f>C38</f>
        <v>2232900</v>
      </c>
      <c r="D37" s="166">
        <f>D38</f>
        <v>2289400</v>
      </c>
    </row>
    <row r="38" spans="1:4" ht="47.25">
      <c r="A38" s="106" t="s">
        <v>34</v>
      </c>
      <c r="B38" s="107" t="s">
        <v>85</v>
      </c>
      <c r="C38" s="164">
        <f>C39+C42+C45+C48</f>
        <v>2232900</v>
      </c>
      <c r="D38" s="164">
        <f>D39+D42+D45</f>
        <v>2289400</v>
      </c>
    </row>
    <row r="39" spans="1:4" ht="31.5">
      <c r="A39" s="112" t="s">
        <v>35</v>
      </c>
      <c r="B39" s="107" t="s">
        <v>86</v>
      </c>
      <c r="C39" s="164">
        <f>C40</f>
        <v>819000</v>
      </c>
      <c r="D39" s="164">
        <v>799500</v>
      </c>
    </row>
    <row r="40" spans="1:4" ht="31.5">
      <c r="A40" s="113" t="s">
        <v>36</v>
      </c>
      <c r="B40" s="107" t="s">
        <v>87</v>
      </c>
      <c r="C40" s="164">
        <v>819000</v>
      </c>
      <c r="D40" s="164">
        <v>799500</v>
      </c>
    </row>
    <row r="41" spans="1:4" ht="31.5">
      <c r="A41" s="114" t="s">
        <v>83</v>
      </c>
      <c r="B41" s="107" t="s">
        <v>89</v>
      </c>
      <c r="C41" s="164">
        <v>819000</v>
      </c>
      <c r="D41" s="164">
        <v>799500</v>
      </c>
    </row>
    <row r="42" spans="1:4" ht="47.25">
      <c r="A42" s="112" t="s">
        <v>37</v>
      </c>
      <c r="B42" s="107" t="s">
        <v>90</v>
      </c>
      <c r="C42" s="164">
        <v>1373500</v>
      </c>
      <c r="D42" s="164">
        <f>D43</f>
        <v>1449400</v>
      </c>
    </row>
    <row r="43" spans="1:4">
      <c r="A43" s="115" t="s">
        <v>187</v>
      </c>
      <c r="B43" s="116" t="s">
        <v>188</v>
      </c>
      <c r="C43" s="164">
        <v>1373500</v>
      </c>
      <c r="D43" s="164">
        <v>1449400</v>
      </c>
    </row>
    <row r="44" spans="1:4">
      <c r="A44" s="117" t="s">
        <v>183</v>
      </c>
      <c r="B44" s="116" t="s">
        <v>182</v>
      </c>
      <c r="C44" s="164">
        <v>1373500</v>
      </c>
      <c r="D44" s="164">
        <v>1449400</v>
      </c>
    </row>
    <row r="45" spans="1:4" ht="31.5">
      <c r="A45" s="112" t="s">
        <v>38</v>
      </c>
      <c r="B45" s="107" t="s">
        <v>88</v>
      </c>
      <c r="C45" s="164">
        <f>C46+C47</f>
        <v>40400</v>
      </c>
      <c r="D45" s="164">
        <f>D46+D47</f>
        <v>40500</v>
      </c>
    </row>
    <row r="46" spans="1:4" ht="47.25">
      <c r="A46" s="117" t="s">
        <v>189</v>
      </c>
      <c r="B46" s="107" t="s">
        <v>184</v>
      </c>
      <c r="C46" s="164">
        <v>39700</v>
      </c>
      <c r="D46" s="164">
        <v>39800</v>
      </c>
    </row>
    <row r="47" spans="1:4" ht="47.25">
      <c r="A47" s="119" t="s">
        <v>264</v>
      </c>
      <c r="B47" s="116" t="s">
        <v>265</v>
      </c>
      <c r="C47" s="164">
        <v>700</v>
      </c>
      <c r="D47" s="164">
        <v>700</v>
      </c>
    </row>
    <row r="48" spans="1:4" hidden="1">
      <c r="A48" s="119"/>
      <c r="B48" s="116" t="s">
        <v>267</v>
      </c>
      <c r="C48" s="164"/>
      <c r="D48" s="164"/>
    </row>
    <row r="49" spans="1:5">
      <c r="A49" s="120" t="s">
        <v>40</v>
      </c>
      <c r="B49" s="110"/>
      <c r="C49" s="166">
        <f>C11+C37</f>
        <v>2636700</v>
      </c>
      <c r="D49" s="166">
        <f>D11+D37</f>
        <v>2672400</v>
      </c>
    </row>
    <row r="50" spans="1:5">
      <c r="C50" s="158"/>
      <c r="D50" s="158"/>
    </row>
    <row r="52" spans="1:5">
      <c r="C52" s="121"/>
      <c r="D52" s="121"/>
    </row>
    <row r="53" spans="1:5" ht="18.75">
      <c r="A53" s="124" t="s">
        <v>272</v>
      </c>
      <c r="B53" s="124"/>
      <c r="C53" s="124"/>
      <c r="D53" s="124" t="s">
        <v>278</v>
      </c>
      <c r="E53" s="123"/>
    </row>
  </sheetData>
  <mergeCells count="4">
    <mergeCell ref="A6:D7"/>
    <mergeCell ref="C9:D9"/>
    <mergeCell ref="A9:A10"/>
    <mergeCell ref="B9:B10"/>
  </mergeCells>
  <phoneticPr fontId="15" type="noConversion"/>
  <pageMargins left="0.7" right="0.7" top="0.75" bottom="0.75" header="0.3" footer="0.3"/>
  <pageSetup paperSize="9" scale="6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C30"/>
  <sheetViews>
    <sheetView topLeftCell="A15" workbookViewId="0">
      <selection activeCell="C28" sqref="C28"/>
    </sheetView>
  </sheetViews>
  <sheetFormatPr defaultRowHeight="15.75"/>
  <cols>
    <col min="1" max="1" width="18.140625" style="18" customWidth="1"/>
    <col min="2" max="2" width="28.42578125" style="18" customWidth="1"/>
    <col min="3" max="3" width="58" style="18" customWidth="1"/>
    <col min="4" max="16384" width="9.140625" style="127"/>
  </cols>
  <sheetData>
    <row r="1" spans="1:3">
      <c r="A1" s="19"/>
      <c r="C1" s="22" t="s">
        <v>399</v>
      </c>
    </row>
    <row r="2" spans="1:3">
      <c r="A2" s="19"/>
      <c r="C2" s="22" t="s">
        <v>100</v>
      </c>
    </row>
    <row r="3" spans="1:3">
      <c r="A3" s="19"/>
      <c r="C3" s="22" t="s">
        <v>320</v>
      </c>
    </row>
    <row r="4" spans="1:3">
      <c r="A4" s="19"/>
      <c r="C4" s="22" t="s">
        <v>427</v>
      </c>
    </row>
    <row r="6" spans="1:3" ht="15">
      <c r="A6" s="241" t="s">
        <v>394</v>
      </c>
      <c r="B6" s="241"/>
      <c r="C6" s="241"/>
    </row>
    <row r="7" spans="1:3" ht="15.75" customHeight="1">
      <c r="A7" s="241"/>
      <c r="B7" s="241"/>
      <c r="C7" s="241"/>
    </row>
    <row r="8" spans="1:3" ht="15">
      <c r="A8" s="242"/>
      <c r="B8" s="242"/>
      <c r="C8" s="242"/>
    </row>
    <row r="9" spans="1:3" ht="35.25" customHeight="1">
      <c r="A9" s="239" t="s">
        <v>2</v>
      </c>
      <c r="B9" s="240"/>
      <c r="C9" s="243" t="s">
        <v>98</v>
      </c>
    </row>
    <row r="10" spans="1:3" ht="56.25" customHeight="1">
      <c r="A10" s="14" t="s">
        <v>96</v>
      </c>
      <c r="B10" s="20" t="s">
        <v>97</v>
      </c>
      <c r="C10" s="244"/>
    </row>
    <row r="11" spans="1:3" ht="33.75" customHeight="1">
      <c r="A11" s="15">
        <v>996</v>
      </c>
      <c r="B11" s="245" t="s">
        <v>279</v>
      </c>
      <c r="C11" s="246"/>
    </row>
    <row r="12" spans="1:3" ht="94.5">
      <c r="A12" s="17">
        <v>996</v>
      </c>
      <c r="B12" s="17" t="s">
        <v>74</v>
      </c>
      <c r="C12" s="23" t="s">
        <v>73</v>
      </c>
    </row>
    <row r="13" spans="1:3" ht="31.5">
      <c r="A13" s="17">
        <v>996</v>
      </c>
      <c r="B13" s="17" t="s">
        <v>13</v>
      </c>
      <c r="C13" s="23" t="s">
        <v>7</v>
      </c>
    </row>
    <row r="14" spans="1:3" ht="65.25" customHeight="1">
      <c r="A14" s="17">
        <v>996</v>
      </c>
      <c r="B14" s="17" t="s">
        <v>344</v>
      </c>
      <c r="C14" s="23" t="s">
        <v>440</v>
      </c>
    </row>
    <row r="15" spans="1:3" ht="65.25" customHeight="1">
      <c r="A15" s="17">
        <v>996</v>
      </c>
      <c r="B15" s="17" t="s">
        <v>445</v>
      </c>
      <c r="C15" s="23" t="s">
        <v>439</v>
      </c>
    </row>
    <row r="16" spans="1:3" ht="65.25" customHeight="1">
      <c r="A16" s="17">
        <v>996</v>
      </c>
      <c r="B16" s="17" t="s">
        <v>14</v>
      </c>
      <c r="C16" s="23" t="s">
        <v>441</v>
      </c>
    </row>
    <row r="17" spans="1:3" ht="31.5">
      <c r="A17" s="17">
        <v>996</v>
      </c>
      <c r="B17" s="17" t="s">
        <v>15</v>
      </c>
      <c r="C17" s="23" t="s">
        <v>9</v>
      </c>
    </row>
    <row r="18" spans="1:3">
      <c r="A18" s="17">
        <v>996</v>
      </c>
      <c r="B18" s="17" t="s">
        <v>16</v>
      </c>
      <c r="C18" s="23" t="s">
        <v>99</v>
      </c>
    </row>
    <row r="19" spans="1:3" ht="47.25">
      <c r="A19" s="17">
        <v>996</v>
      </c>
      <c r="B19" s="17" t="s">
        <v>442</v>
      </c>
      <c r="C19" s="23" t="s">
        <v>270</v>
      </c>
    </row>
    <row r="20" spans="1:3" ht="31.5">
      <c r="A20" s="17">
        <v>996</v>
      </c>
      <c r="B20" s="17" t="s">
        <v>89</v>
      </c>
      <c r="C20" s="24" t="s">
        <v>83</v>
      </c>
    </row>
    <row r="21" spans="1:3" ht="31.5">
      <c r="A21" s="17">
        <v>996</v>
      </c>
      <c r="B21" s="17" t="s">
        <v>193</v>
      </c>
      <c r="C21" s="24" t="s">
        <v>192</v>
      </c>
    </row>
    <row r="22" spans="1:3" ht="47.25">
      <c r="A22" s="17">
        <v>996</v>
      </c>
      <c r="B22" s="17" t="s">
        <v>269</v>
      </c>
      <c r="C22" s="48" t="s">
        <v>270</v>
      </c>
    </row>
    <row r="23" spans="1:3">
      <c r="A23" s="17">
        <v>996</v>
      </c>
      <c r="B23" s="46" t="s">
        <v>182</v>
      </c>
      <c r="C23" s="48" t="s">
        <v>183</v>
      </c>
    </row>
    <row r="24" spans="1:3" ht="31.5">
      <c r="A24" s="17">
        <v>996</v>
      </c>
      <c r="B24" s="17" t="s">
        <v>92</v>
      </c>
      <c r="C24" s="24" t="s">
        <v>91</v>
      </c>
    </row>
    <row r="25" spans="1:3" ht="110.25" hidden="1">
      <c r="A25" s="17">
        <v>996</v>
      </c>
      <c r="B25" s="16" t="s">
        <v>191</v>
      </c>
      <c r="C25" s="25" t="s">
        <v>190</v>
      </c>
    </row>
    <row r="26" spans="1:3" ht="47.25">
      <c r="A26" s="17">
        <v>996</v>
      </c>
      <c r="B26" s="17" t="s">
        <v>184</v>
      </c>
      <c r="C26" s="48" t="s">
        <v>189</v>
      </c>
    </row>
    <row r="27" spans="1:3" ht="47.25">
      <c r="A27" s="17">
        <v>996</v>
      </c>
      <c r="B27" s="17" t="s">
        <v>267</v>
      </c>
      <c r="C27" s="48" t="s">
        <v>266</v>
      </c>
    </row>
    <row r="28" spans="1:3" ht="51.75" customHeight="1">
      <c r="A28" s="17">
        <v>996</v>
      </c>
      <c r="B28" s="17" t="s">
        <v>443</v>
      </c>
      <c r="C28" s="48" t="s">
        <v>444</v>
      </c>
    </row>
    <row r="29" spans="1:3" hidden="1"/>
    <row r="30" spans="1:3" ht="75" customHeight="1">
      <c r="A30" s="238" t="s">
        <v>272</v>
      </c>
      <c r="B30" s="238"/>
      <c r="C30" s="181" t="s">
        <v>278</v>
      </c>
    </row>
  </sheetData>
  <mergeCells count="5">
    <mergeCell ref="A30:B30"/>
    <mergeCell ref="A9:B9"/>
    <mergeCell ref="A6:C8"/>
    <mergeCell ref="C9:C10"/>
    <mergeCell ref="B11:C11"/>
  </mergeCells>
  <phoneticPr fontId="15" type="noConversion"/>
  <pageMargins left="0.7" right="0.7" top="0.75" bottom="0.75" header="0.3" footer="0.3"/>
  <pageSetup paperSize="9" scale="82" orientation="portrait" r:id="rId1"/>
  <rowBreaks count="1" manualBreakCount="1">
    <brk id="30" max="2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B12"/>
  <sheetViews>
    <sheetView workbookViewId="0">
      <selection activeCell="B4" sqref="B4"/>
    </sheetView>
  </sheetViews>
  <sheetFormatPr defaultRowHeight="15.75"/>
  <cols>
    <col min="1" max="1" width="30.140625" style="18" customWidth="1"/>
    <col min="2" max="2" width="83.140625" style="18" customWidth="1"/>
  </cols>
  <sheetData>
    <row r="1" spans="1:2">
      <c r="A1" s="19"/>
      <c r="B1" s="22" t="s">
        <v>400</v>
      </c>
    </row>
    <row r="2" spans="1:2">
      <c r="A2" s="19"/>
      <c r="B2" s="22" t="s">
        <v>103</v>
      </c>
    </row>
    <row r="3" spans="1:2">
      <c r="A3" s="19"/>
      <c r="B3" s="22" t="s">
        <v>401</v>
      </c>
    </row>
    <row r="4" spans="1:2">
      <c r="A4" s="19"/>
      <c r="B4" s="22" t="s">
        <v>426</v>
      </c>
    </row>
    <row r="6" spans="1:2" ht="47.25" customHeight="1">
      <c r="A6" s="241" t="s">
        <v>395</v>
      </c>
      <c r="B6" s="241"/>
    </row>
    <row r="7" spans="1:2" ht="15.75" customHeight="1">
      <c r="A7" s="241"/>
      <c r="B7" s="241"/>
    </row>
    <row r="8" spans="1:2" ht="15.75" customHeight="1">
      <c r="A8" s="242"/>
      <c r="B8" s="242"/>
    </row>
    <row r="9" spans="1:2" ht="47.25">
      <c r="A9" s="14" t="s">
        <v>2</v>
      </c>
      <c r="B9" s="247" t="s">
        <v>102</v>
      </c>
    </row>
    <row r="10" spans="1:2" ht="31.5">
      <c r="A10" s="14" t="s">
        <v>101</v>
      </c>
      <c r="B10" s="247"/>
    </row>
    <row r="11" spans="1:2" ht="33.75" customHeight="1">
      <c r="A11" s="15">
        <v>996</v>
      </c>
      <c r="B11" s="21" t="s">
        <v>279</v>
      </c>
    </row>
    <row r="12" spans="1:2" ht="73.5" customHeight="1">
      <c r="A12" s="50" t="s">
        <v>280</v>
      </c>
      <c r="B12" s="49" t="s">
        <v>278</v>
      </c>
    </row>
  </sheetData>
  <mergeCells count="2">
    <mergeCell ref="A6:B8"/>
    <mergeCell ref="B9:B10"/>
  </mergeCells>
  <phoneticPr fontId="15" type="noConversion"/>
  <pageMargins left="0.7" right="0.7" top="0.75" bottom="0.75" header="0.3" footer="0.3"/>
  <pageSetup paperSize="9"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C19"/>
  <sheetViews>
    <sheetView workbookViewId="0">
      <selection activeCell="C4" sqref="C4"/>
    </sheetView>
  </sheetViews>
  <sheetFormatPr defaultRowHeight="15.75"/>
  <cols>
    <col min="1" max="1" width="18.140625" style="18" customWidth="1"/>
    <col min="2" max="2" width="28.42578125" style="18" customWidth="1"/>
    <col min="3" max="3" width="61.42578125" style="18" customWidth="1"/>
  </cols>
  <sheetData>
    <row r="1" spans="1:3">
      <c r="A1" s="19"/>
      <c r="C1" s="22" t="s">
        <v>412</v>
      </c>
    </row>
    <row r="2" spans="1:3">
      <c r="A2" s="19"/>
      <c r="C2" s="22" t="s">
        <v>413</v>
      </c>
    </row>
    <row r="3" spans="1:3">
      <c r="A3" s="19"/>
      <c r="C3" s="22" t="s">
        <v>329</v>
      </c>
    </row>
    <row r="4" spans="1:3">
      <c r="A4" s="19"/>
      <c r="C4" s="22" t="s">
        <v>425</v>
      </c>
    </row>
    <row r="6" spans="1:3" ht="47.25" customHeight="1">
      <c r="A6" s="241" t="s">
        <v>396</v>
      </c>
      <c r="B6" s="241"/>
      <c r="C6" s="241"/>
    </row>
    <row r="7" spans="1:3" ht="15.75" customHeight="1">
      <c r="A7" s="241"/>
      <c r="B7" s="241"/>
      <c r="C7" s="241"/>
    </row>
    <row r="8" spans="1:3" ht="15.75" customHeight="1">
      <c r="A8" s="242"/>
      <c r="B8" s="242"/>
      <c r="C8" s="242"/>
    </row>
    <row r="9" spans="1:3" ht="35.25" customHeight="1">
      <c r="A9" s="239" t="s">
        <v>2</v>
      </c>
      <c r="B9" s="240"/>
      <c r="C9" s="243" t="s">
        <v>106</v>
      </c>
    </row>
    <row r="10" spans="1:3" ht="63">
      <c r="A10" s="14" t="s">
        <v>104</v>
      </c>
      <c r="B10" s="20" t="s">
        <v>105</v>
      </c>
      <c r="C10" s="244"/>
    </row>
    <row r="11" spans="1:3" ht="33.75" customHeight="1">
      <c r="A11" s="15">
        <v>996</v>
      </c>
      <c r="B11" s="245" t="s">
        <v>279</v>
      </c>
      <c r="C11" s="246"/>
    </row>
    <row r="12" spans="1:3" ht="31.5">
      <c r="A12" s="17">
        <v>996</v>
      </c>
      <c r="B12" s="26" t="s">
        <v>107</v>
      </c>
      <c r="C12" s="23" t="s">
        <v>108</v>
      </c>
    </row>
    <row r="13" spans="1:3" ht="31.5" customHeight="1">
      <c r="A13" s="17">
        <v>996</v>
      </c>
      <c r="B13" s="26" t="s">
        <v>109</v>
      </c>
      <c r="C13" s="23" t="s">
        <v>110</v>
      </c>
    </row>
    <row r="14" spans="1:3" ht="47.25">
      <c r="A14" s="17">
        <v>996</v>
      </c>
      <c r="B14" s="26" t="s">
        <v>111</v>
      </c>
      <c r="C14" s="23" t="s">
        <v>112</v>
      </c>
    </row>
    <row r="15" spans="1:3" ht="47.25">
      <c r="A15" s="17">
        <v>996</v>
      </c>
      <c r="B15" s="26" t="s">
        <v>113</v>
      </c>
      <c r="C15" s="23" t="s">
        <v>114</v>
      </c>
    </row>
    <row r="16" spans="1:3" ht="31.5">
      <c r="A16" s="17">
        <v>996</v>
      </c>
      <c r="B16" s="26" t="s">
        <v>115</v>
      </c>
      <c r="C16" s="23" t="s">
        <v>116</v>
      </c>
    </row>
    <row r="17" spans="1:3" ht="31.5">
      <c r="A17" s="17">
        <v>996</v>
      </c>
      <c r="B17" s="26" t="s">
        <v>117</v>
      </c>
      <c r="C17" s="23" t="s">
        <v>118</v>
      </c>
    </row>
    <row r="18" spans="1:3" ht="47.25">
      <c r="A18" s="17">
        <v>996</v>
      </c>
      <c r="B18" s="26" t="s">
        <v>119</v>
      </c>
      <c r="C18" s="23" t="s">
        <v>120</v>
      </c>
    </row>
    <row r="19" spans="1:3" ht="78.75" customHeight="1">
      <c r="A19" s="248" t="s">
        <v>281</v>
      </c>
      <c r="B19" s="248"/>
      <c r="C19" s="49" t="s">
        <v>278</v>
      </c>
    </row>
  </sheetData>
  <mergeCells count="5">
    <mergeCell ref="A19:B19"/>
    <mergeCell ref="A6:C8"/>
    <mergeCell ref="A9:B9"/>
    <mergeCell ref="C9:C10"/>
    <mergeCell ref="B11:C11"/>
  </mergeCells>
  <phoneticPr fontId="15" type="noConversion"/>
  <pageMargins left="0.7" right="0.7" top="0.75" bottom="0.75" header="0.3" footer="0.3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C35"/>
  <sheetViews>
    <sheetView workbookViewId="0">
      <selection activeCell="B4" sqref="B4"/>
    </sheetView>
  </sheetViews>
  <sheetFormatPr defaultRowHeight="15.75"/>
  <cols>
    <col min="1" max="1" width="65.140625" style="27" customWidth="1"/>
    <col min="2" max="2" width="21.5703125" style="27" customWidth="1"/>
    <col min="3" max="3" width="21.5703125" style="29" customWidth="1"/>
  </cols>
  <sheetData>
    <row r="1" spans="1:3">
      <c r="B1" s="28" t="s">
        <v>402</v>
      </c>
    </row>
    <row r="2" spans="1:3">
      <c r="B2" s="28" t="s">
        <v>41</v>
      </c>
    </row>
    <row r="3" spans="1:3">
      <c r="B3" s="28" t="s">
        <v>275</v>
      </c>
    </row>
    <row r="4" spans="1:3">
      <c r="B4" s="28" t="s">
        <v>424</v>
      </c>
    </row>
    <row r="6" spans="1:3">
      <c r="A6" s="249" t="s">
        <v>121</v>
      </c>
      <c r="B6" s="250"/>
      <c r="C6" s="250"/>
    </row>
    <row r="7" spans="1:3" ht="32.25" customHeight="1">
      <c r="A7" s="249" t="s">
        <v>332</v>
      </c>
      <c r="B7" s="249"/>
      <c r="C7" s="249"/>
    </row>
    <row r="8" spans="1:3">
      <c r="A8" s="30"/>
    </row>
    <row r="9" spans="1:3">
      <c r="A9" s="31" t="s">
        <v>122</v>
      </c>
      <c r="B9" s="31" t="s">
        <v>122</v>
      </c>
      <c r="C9" s="31" t="s">
        <v>204</v>
      </c>
    </row>
    <row r="10" spans="1:3">
      <c r="A10" s="32" t="s">
        <v>123</v>
      </c>
      <c r="B10" s="32" t="s">
        <v>124</v>
      </c>
      <c r="C10" s="32" t="s">
        <v>19</v>
      </c>
    </row>
    <row r="11" spans="1:3">
      <c r="A11" s="33" t="s">
        <v>125</v>
      </c>
      <c r="B11" s="34" t="s">
        <v>126</v>
      </c>
      <c r="C11" s="35">
        <f>SUM(C12:C17)</f>
        <v>1586435.3</v>
      </c>
    </row>
    <row r="12" spans="1:3" ht="31.5">
      <c r="A12" s="36" t="s">
        <v>127</v>
      </c>
      <c r="B12" s="37" t="s">
        <v>128</v>
      </c>
      <c r="C12" s="38">
        <v>236300</v>
      </c>
    </row>
    <row r="13" spans="1:3" ht="47.25">
      <c r="A13" s="36" t="s">
        <v>129</v>
      </c>
      <c r="B13" s="37" t="s">
        <v>130</v>
      </c>
      <c r="C13" s="38">
        <v>1242435.3</v>
      </c>
    </row>
    <row r="14" spans="1:3" ht="47.25">
      <c r="A14" s="36" t="s">
        <v>131</v>
      </c>
      <c r="B14" s="37" t="s">
        <v>132</v>
      </c>
      <c r="C14" s="38">
        <v>9000</v>
      </c>
    </row>
    <row r="15" spans="1:3">
      <c r="A15" s="36" t="s">
        <v>307</v>
      </c>
      <c r="B15" s="126" t="s">
        <v>319</v>
      </c>
      <c r="C15" s="38">
        <v>95000</v>
      </c>
    </row>
    <row r="16" spans="1:3">
      <c r="A16" s="36" t="s">
        <v>133</v>
      </c>
      <c r="B16" s="37" t="s">
        <v>134</v>
      </c>
      <c r="C16" s="38">
        <v>3000</v>
      </c>
    </row>
    <row r="17" spans="1:3">
      <c r="A17" s="182" t="s">
        <v>331</v>
      </c>
      <c r="B17" s="126" t="s">
        <v>327</v>
      </c>
      <c r="C17" s="38">
        <v>700</v>
      </c>
    </row>
    <row r="18" spans="1:3">
      <c r="A18" s="33" t="s">
        <v>202</v>
      </c>
      <c r="B18" s="45" t="s">
        <v>203</v>
      </c>
      <c r="C18" s="35">
        <f>C19</f>
        <v>37000</v>
      </c>
    </row>
    <row r="19" spans="1:3">
      <c r="A19" s="36" t="s">
        <v>201</v>
      </c>
      <c r="B19" s="41" t="s">
        <v>200</v>
      </c>
      <c r="C19" s="38">
        <v>37000</v>
      </c>
    </row>
    <row r="20" spans="1:3" ht="31.5">
      <c r="A20" s="33" t="s">
        <v>135</v>
      </c>
      <c r="B20" s="34" t="s">
        <v>136</v>
      </c>
      <c r="C20" s="35">
        <f>SUM(C21:C22)</f>
        <v>40800</v>
      </c>
    </row>
    <row r="21" spans="1:3" ht="31.5">
      <c r="A21" s="36" t="s">
        <v>137</v>
      </c>
      <c r="B21" s="37" t="s">
        <v>138</v>
      </c>
      <c r="C21" s="38">
        <v>20800</v>
      </c>
    </row>
    <row r="22" spans="1:3">
      <c r="A22" s="36" t="s">
        <v>139</v>
      </c>
      <c r="B22" s="37" t="s">
        <v>140</v>
      </c>
      <c r="C22" s="38">
        <v>20000</v>
      </c>
    </row>
    <row r="23" spans="1:3">
      <c r="A23" s="33" t="s">
        <v>141</v>
      </c>
      <c r="B23" s="34" t="s">
        <v>142</v>
      </c>
      <c r="C23" s="35">
        <f>SUM(C24:C24)</f>
        <v>166664.70000000001</v>
      </c>
    </row>
    <row r="24" spans="1:3">
      <c r="A24" s="36" t="s">
        <v>143</v>
      </c>
      <c r="B24" s="37" t="s">
        <v>144</v>
      </c>
      <c r="C24" s="38">
        <v>166664.70000000001</v>
      </c>
    </row>
    <row r="25" spans="1:3">
      <c r="A25" s="33" t="s">
        <v>145</v>
      </c>
      <c r="B25" s="34" t="s">
        <v>146</v>
      </c>
      <c r="C25" s="35">
        <f>SUM(C26:C26)</f>
        <v>119100</v>
      </c>
    </row>
    <row r="26" spans="1:3">
      <c r="A26" s="36" t="s">
        <v>154</v>
      </c>
      <c r="B26" s="37">
        <v>503</v>
      </c>
      <c r="C26" s="38">
        <v>119100</v>
      </c>
    </row>
    <row r="27" spans="1:3">
      <c r="A27" s="33" t="s">
        <v>149</v>
      </c>
      <c r="B27" s="34" t="s">
        <v>150</v>
      </c>
      <c r="C27" s="35">
        <f>C28+C29</f>
        <v>286000</v>
      </c>
    </row>
    <row r="28" spans="1:3">
      <c r="A28" s="36" t="s">
        <v>151</v>
      </c>
      <c r="B28" s="37" t="s">
        <v>152</v>
      </c>
      <c r="C28" s="38">
        <v>205800</v>
      </c>
    </row>
    <row r="29" spans="1:3">
      <c r="A29" s="36" t="s">
        <v>262</v>
      </c>
      <c r="B29" s="126" t="s">
        <v>152</v>
      </c>
      <c r="C29" s="38">
        <v>80200</v>
      </c>
    </row>
    <row r="30" spans="1:3">
      <c r="A30" s="33" t="s">
        <v>282</v>
      </c>
      <c r="B30" s="34">
        <v>1001</v>
      </c>
      <c r="C30" s="35">
        <f>C31</f>
        <v>45000</v>
      </c>
    </row>
    <row r="31" spans="1:3">
      <c r="A31" s="78" t="s">
        <v>283</v>
      </c>
      <c r="B31" s="37">
        <v>1001</v>
      </c>
      <c r="C31" s="38">
        <v>45000</v>
      </c>
    </row>
    <row r="32" spans="1:3">
      <c r="A32" s="33" t="s">
        <v>153</v>
      </c>
      <c r="B32" s="34"/>
      <c r="C32" s="35">
        <f>C11+C18+C20+C23+C25+C27+C30</f>
        <v>2281000</v>
      </c>
    </row>
    <row r="33" spans="1:3">
      <c r="C33" s="159"/>
    </row>
    <row r="35" spans="1:3" ht="18.75">
      <c r="A35" s="1" t="s">
        <v>272</v>
      </c>
      <c r="C35" s="4" t="s">
        <v>403</v>
      </c>
    </row>
  </sheetData>
  <mergeCells count="2">
    <mergeCell ref="A6:C6"/>
    <mergeCell ref="A7:C7"/>
  </mergeCells>
  <phoneticPr fontId="15" type="noConversion"/>
  <pageMargins left="0.7" right="0.7" top="0.75" bottom="0.75" header="0.3" footer="0.3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37"/>
  <sheetViews>
    <sheetView zoomScale="75" zoomScaleNormal="75" workbookViewId="0">
      <selection activeCell="A38" sqref="A36:A38"/>
    </sheetView>
  </sheetViews>
  <sheetFormatPr defaultRowHeight="15.75"/>
  <cols>
    <col min="1" max="1" width="65.140625" style="27" customWidth="1"/>
    <col min="2" max="2" width="21.5703125" style="27" customWidth="1"/>
    <col min="3" max="4" width="21.5703125" style="29" customWidth="1"/>
  </cols>
  <sheetData>
    <row r="1" spans="1:4">
      <c r="C1" s="28" t="s">
        <v>206</v>
      </c>
    </row>
    <row r="2" spans="1:4">
      <c r="C2" s="28" t="s">
        <v>41</v>
      </c>
    </row>
    <row r="3" spans="1:4">
      <c r="C3" s="28" t="s">
        <v>275</v>
      </c>
    </row>
    <row r="4" spans="1:4">
      <c r="C4" s="28" t="s">
        <v>325</v>
      </c>
    </row>
    <row r="6" spans="1:4">
      <c r="A6" s="249" t="s">
        <v>121</v>
      </c>
      <c r="B6" s="250"/>
      <c r="C6" s="250"/>
      <c r="D6"/>
    </row>
    <row r="7" spans="1:4" ht="32.25" customHeight="1">
      <c r="A7" s="249" t="s">
        <v>366</v>
      </c>
      <c r="B7" s="249"/>
      <c r="C7" s="249"/>
      <c r="D7"/>
    </row>
    <row r="8" spans="1:4">
      <c r="A8" s="30"/>
    </row>
    <row r="9" spans="1:4">
      <c r="A9" s="31" t="s">
        <v>122</v>
      </c>
      <c r="B9" s="31" t="s">
        <v>122</v>
      </c>
      <c r="C9" s="31"/>
      <c r="D9" s="31" t="s">
        <v>204</v>
      </c>
    </row>
    <row r="10" spans="1:4">
      <c r="A10" s="253" t="s">
        <v>123</v>
      </c>
      <c r="B10" s="253" t="s">
        <v>124</v>
      </c>
      <c r="C10" s="251" t="s">
        <v>19</v>
      </c>
      <c r="D10" s="252"/>
    </row>
    <row r="11" spans="1:4">
      <c r="A11" s="254"/>
      <c r="B11" s="254"/>
      <c r="C11" s="40" t="s">
        <v>271</v>
      </c>
      <c r="D11" s="40" t="s">
        <v>339</v>
      </c>
    </row>
    <row r="12" spans="1:4">
      <c r="A12" s="33" t="s">
        <v>125</v>
      </c>
      <c r="B12" s="34" t="s">
        <v>126</v>
      </c>
      <c r="C12" s="35">
        <f>SUM(C13:C18)</f>
        <v>1958800</v>
      </c>
      <c r="D12" s="35">
        <f>SUM(D13:D18)</f>
        <v>1911700</v>
      </c>
    </row>
    <row r="13" spans="1:4" ht="31.5">
      <c r="A13" s="36" t="s">
        <v>127</v>
      </c>
      <c r="B13" s="37" t="s">
        <v>128</v>
      </c>
      <c r="C13" s="38">
        <v>262000</v>
      </c>
      <c r="D13" s="38">
        <v>263000</v>
      </c>
    </row>
    <row r="14" spans="1:4" ht="47.25">
      <c r="A14" s="36" t="s">
        <v>129</v>
      </c>
      <c r="B14" s="37" t="s">
        <v>130</v>
      </c>
      <c r="C14" s="38">
        <v>1589100</v>
      </c>
      <c r="D14" s="38">
        <v>1636000</v>
      </c>
    </row>
    <row r="15" spans="1:4" ht="47.25">
      <c r="A15" s="36" t="s">
        <v>131</v>
      </c>
      <c r="B15" s="37" t="s">
        <v>132</v>
      </c>
      <c r="C15" s="38">
        <v>9000</v>
      </c>
      <c r="D15" s="38">
        <v>9000</v>
      </c>
    </row>
    <row r="16" spans="1:4">
      <c r="A16" s="78" t="s">
        <v>307</v>
      </c>
      <c r="B16" s="126" t="s">
        <v>319</v>
      </c>
      <c r="C16" s="38">
        <v>95000</v>
      </c>
      <c r="D16" s="38"/>
    </row>
    <row r="17" spans="1:4">
      <c r="A17" s="36" t="s">
        <v>133</v>
      </c>
      <c r="B17" s="37" t="s">
        <v>134</v>
      </c>
      <c r="C17" s="38">
        <v>3000</v>
      </c>
      <c r="D17" s="38">
        <v>3000</v>
      </c>
    </row>
    <row r="18" spans="1:4">
      <c r="A18" s="182" t="s">
        <v>331</v>
      </c>
      <c r="B18" s="126" t="s">
        <v>327</v>
      </c>
      <c r="C18" s="38">
        <v>700</v>
      </c>
      <c r="D18" s="38">
        <v>700</v>
      </c>
    </row>
    <row r="19" spans="1:4">
      <c r="A19" s="33" t="s">
        <v>202</v>
      </c>
      <c r="B19" s="45" t="s">
        <v>203</v>
      </c>
      <c r="C19" s="35">
        <f>C20</f>
        <v>39700</v>
      </c>
      <c r="D19" s="35">
        <f>D20</f>
        <v>39800</v>
      </c>
    </row>
    <row r="20" spans="1:4">
      <c r="A20" s="36" t="s">
        <v>201</v>
      </c>
      <c r="B20" s="41" t="s">
        <v>200</v>
      </c>
      <c r="C20" s="38">
        <v>39700</v>
      </c>
      <c r="D20" s="38">
        <v>39800</v>
      </c>
    </row>
    <row r="21" spans="1:4" ht="31.5">
      <c r="A21" s="33" t="s">
        <v>135</v>
      </c>
      <c r="B21" s="34" t="s">
        <v>136</v>
      </c>
      <c r="C21" s="35">
        <f>SUM(C22:C23)</f>
        <v>41800</v>
      </c>
      <c r="D21" s="35">
        <f>SUM(D22:D23)</f>
        <v>68800</v>
      </c>
    </row>
    <row r="22" spans="1:4" ht="31.5">
      <c r="A22" s="36" t="s">
        <v>137</v>
      </c>
      <c r="B22" s="37" t="s">
        <v>138</v>
      </c>
      <c r="C22" s="38">
        <v>20800</v>
      </c>
      <c r="D22" s="38">
        <v>20800</v>
      </c>
    </row>
    <row r="23" spans="1:4">
      <c r="A23" s="36" t="s">
        <v>139</v>
      </c>
      <c r="B23" s="37" t="s">
        <v>140</v>
      </c>
      <c r="C23" s="38">
        <v>21000</v>
      </c>
      <c r="D23" s="38">
        <v>48000</v>
      </c>
    </row>
    <row r="24" spans="1:4">
      <c r="A24" s="33" t="s">
        <v>141</v>
      </c>
      <c r="B24" s="34" t="s">
        <v>142</v>
      </c>
      <c r="C24" s="35">
        <f>SUM(C25:C25)</f>
        <v>150800</v>
      </c>
      <c r="D24" s="35">
        <f>SUM(D25:D25)</f>
        <v>125000</v>
      </c>
    </row>
    <row r="25" spans="1:4">
      <c r="A25" s="36" t="s">
        <v>143</v>
      </c>
      <c r="B25" s="37" t="s">
        <v>144</v>
      </c>
      <c r="C25" s="38">
        <v>150800</v>
      </c>
      <c r="D25" s="38">
        <v>125000</v>
      </c>
    </row>
    <row r="26" spans="1:4">
      <c r="A26" s="33" t="s">
        <v>145</v>
      </c>
      <c r="B26" s="34" t="s">
        <v>146</v>
      </c>
      <c r="C26" s="35">
        <f>SUM(C27:C28)</f>
        <v>45000</v>
      </c>
      <c r="D26" s="35">
        <f>SUM(D27:D28)</f>
        <v>98000</v>
      </c>
    </row>
    <row r="27" spans="1:4" hidden="1">
      <c r="A27" s="36" t="s">
        <v>147</v>
      </c>
      <c r="B27" s="37" t="s">
        <v>148</v>
      </c>
      <c r="C27" s="38">
        <v>0</v>
      </c>
      <c r="D27" s="38">
        <v>0</v>
      </c>
    </row>
    <row r="28" spans="1:4">
      <c r="A28" s="36" t="s">
        <v>154</v>
      </c>
      <c r="B28" s="37" t="s">
        <v>155</v>
      </c>
      <c r="C28" s="38">
        <v>45000</v>
      </c>
      <c r="D28" s="38">
        <v>98000</v>
      </c>
    </row>
    <row r="29" spans="1:4">
      <c r="A29" s="33" t="s">
        <v>149</v>
      </c>
      <c r="B29" s="34" t="s">
        <v>150</v>
      </c>
      <c r="C29" s="35">
        <f>C30+C31</f>
        <v>340000</v>
      </c>
      <c r="D29" s="35">
        <f>D30+D31</f>
        <v>340000</v>
      </c>
    </row>
    <row r="30" spans="1:4">
      <c r="A30" s="36" t="s">
        <v>151</v>
      </c>
      <c r="B30" s="37" t="s">
        <v>152</v>
      </c>
      <c r="C30" s="38">
        <v>208000</v>
      </c>
      <c r="D30" s="38">
        <v>208000</v>
      </c>
    </row>
    <row r="31" spans="1:4" ht="33" customHeight="1">
      <c r="A31" s="36" t="s">
        <v>262</v>
      </c>
      <c r="B31" s="37">
        <v>801</v>
      </c>
      <c r="C31" s="38">
        <v>132000</v>
      </c>
      <c r="D31" s="38">
        <v>132000</v>
      </c>
    </row>
    <row r="32" spans="1:4">
      <c r="A32" s="33" t="s">
        <v>282</v>
      </c>
      <c r="B32" s="34">
        <v>1001</v>
      </c>
      <c r="C32" s="35">
        <f>C33</f>
        <v>30000</v>
      </c>
      <c r="D32" s="35">
        <f>D33</f>
        <v>30000</v>
      </c>
    </row>
    <row r="33" spans="1:4">
      <c r="A33" s="78" t="s">
        <v>283</v>
      </c>
      <c r="B33" s="37">
        <v>1001</v>
      </c>
      <c r="C33" s="38">
        <v>30000</v>
      </c>
      <c r="D33" s="169">
        <v>30000</v>
      </c>
    </row>
    <row r="34" spans="1:4">
      <c r="A34" s="33" t="s">
        <v>153</v>
      </c>
      <c r="B34" s="34"/>
      <c r="C34" s="35">
        <f>C12+C19+C21+C24+C26+C29+C32</f>
        <v>2606100</v>
      </c>
      <c r="D34" s="35">
        <f>D12+D19+D21+D24+D26+D29+D32</f>
        <v>2613300</v>
      </c>
    </row>
    <row r="35" spans="1:4">
      <c r="C35" s="156"/>
      <c r="D35" s="157"/>
    </row>
    <row r="37" spans="1:4" ht="18.75">
      <c r="A37" s="1" t="s">
        <v>272</v>
      </c>
      <c r="C37" s="4"/>
      <c r="D37" s="4" t="s">
        <v>278</v>
      </c>
    </row>
  </sheetData>
  <mergeCells count="5">
    <mergeCell ref="A6:C6"/>
    <mergeCell ref="A7:C7"/>
    <mergeCell ref="C10:D10"/>
    <mergeCell ref="B10:B11"/>
    <mergeCell ref="A10:A11"/>
  </mergeCells>
  <phoneticPr fontId="15" type="noConversion"/>
  <pageMargins left="0.7" right="0.7" top="0.75" bottom="0.75" header="0.3" footer="0.3"/>
  <pageSetup paperSize="9" scale="67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G94"/>
  <sheetViews>
    <sheetView topLeftCell="A19" workbookViewId="0">
      <selection sqref="A1:XFD1048576"/>
    </sheetView>
  </sheetViews>
  <sheetFormatPr defaultRowHeight="15.75"/>
  <cols>
    <col min="1" max="1" width="62.5703125" style="27" customWidth="1"/>
    <col min="2" max="3" width="14.7109375" style="27" customWidth="1"/>
    <col min="4" max="4" width="17.28515625" style="43" customWidth="1"/>
    <col min="5" max="5" width="25.85546875" style="39" customWidth="1"/>
    <col min="6" max="6" width="9.140625" style="127"/>
    <col min="7" max="7" width="14.28515625" style="127" bestFit="1" customWidth="1"/>
    <col min="8" max="16384" width="9.140625" style="127"/>
  </cols>
  <sheetData>
    <row r="1" spans="1:7">
      <c r="D1" s="42" t="s">
        <v>195</v>
      </c>
    </row>
    <row r="2" spans="1:7">
      <c r="D2" s="42" t="s">
        <v>160</v>
      </c>
    </row>
    <row r="3" spans="1:7">
      <c r="D3" s="28" t="s">
        <v>275</v>
      </c>
    </row>
    <row r="4" spans="1:7">
      <c r="D4" s="42" t="s">
        <v>423</v>
      </c>
    </row>
    <row r="5" spans="1:7">
      <c r="D5" s="42"/>
    </row>
    <row r="6" spans="1:7">
      <c r="A6" s="255" t="s">
        <v>157</v>
      </c>
      <c r="B6" s="250"/>
      <c r="C6" s="250"/>
      <c r="D6" s="250"/>
      <c r="E6" s="250"/>
    </row>
    <row r="7" spans="1:7" ht="47.25" customHeight="1">
      <c r="A7" s="255" t="s">
        <v>212</v>
      </c>
      <c r="B7" s="255"/>
      <c r="C7" s="255"/>
      <c r="D7" s="255"/>
      <c r="E7" s="255"/>
    </row>
    <row r="8" spans="1:7">
      <c r="A8" s="255" t="s">
        <v>333</v>
      </c>
      <c r="B8" s="255"/>
      <c r="C8" s="255"/>
      <c r="D8" s="255"/>
      <c r="E8" s="255"/>
    </row>
    <row r="9" spans="1:7">
      <c r="A9" s="128"/>
    </row>
    <row r="10" spans="1:7">
      <c r="A10" s="129" t="s">
        <v>122</v>
      </c>
      <c r="B10" s="129" t="s">
        <v>122</v>
      </c>
      <c r="C10" s="129" t="s">
        <v>122</v>
      </c>
      <c r="D10" s="130" t="s">
        <v>122</v>
      </c>
      <c r="E10" s="129" t="s">
        <v>198</v>
      </c>
    </row>
    <row r="11" spans="1:7">
      <c r="A11" s="59" t="s">
        <v>123</v>
      </c>
      <c r="B11" s="59" t="s">
        <v>158</v>
      </c>
      <c r="C11" s="59" t="s">
        <v>159</v>
      </c>
      <c r="D11" s="58" t="s">
        <v>124</v>
      </c>
      <c r="E11" s="59" t="s">
        <v>19</v>
      </c>
    </row>
    <row r="12" spans="1:7" ht="47.25">
      <c r="A12" s="57" t="s">
        <v>199</v>
      </c>
      <c r="B12" s="59">
        <v>7030251180</v>
      </c>
      <c r="C12" s="59"/>
      <c r="D12" s="58"/>
      <c r="E12" s="71">
        <f>E13+E15</f>
        <v>37000</v>
      </c>
      <c r="F12" s="131"/>
      <c r="G12" s="132"/>
    </row>
    <row r="13" spans="1:7" ht="31.5" customHeight="1">
      <c r="A13" s="60" t="s">
        <v>161</v>
      </c>
      <c r="B13" s="62">
        <v>7030251180</v>
      </c>
      <c r="C13" s="62">
        <v>121</v>
      </c>
      <c r="D13" s="61"/>
      <c r="E13" s="69">
        <f>E14</f>
        <v>33340</v>
      </c>
      <c r="F13" s="131"/>
      <c r="G13" s="132"/>
    </row>
    <row r="14" spans="1:7">
      <c r="A14" s="60" t="s">
        <v>201</v>
      </c>
      <c r="B14" s="62">
        <v>7030251180</v>
      </c>
      <c r="C14" s="62">
        <v>121</v>
      </c>
      <c r="D14" s="61" t="s">
        <v>200</v>
      </c>
      <c r="E14" s="69">
        <v>33340</v>
      </c>
      <c r="F14" s="131"/>
      <c r="G14" s="132"/>
    </row>
    <row r="15" spans="1:7" ht="31.5">
      <c r="A15" s="60" t="s">
        <v>162</v>
      </c>
      <c r="B15" s="62">
        <v>7030251180</v>
      </c>
      <c r="C15" s="62">
        <v>244</v>
      </c>
      <c r="D15" s="61"/>
      <c r="E15" s="53">
        <v>3660</v>
      </c>
      <c r="F15" s="131"/>
      <c r="G15" s="132"/>
    </row>
    <row r="16" spans="1:7">
      <c r="A16" s="60" t="s">
        <v>201</v>
      </c>
      <c r="B16" s="62">
        <v>7030251180</v>
      </c>
      <c r="C16" s="62">
        <v>244</v>
      </c>
      <c r="D16" s="61" t="s">
        <v>200</v>
      </c>
      <c r="E16" s="53">
        <v>3660</v>
      </c>
      <c r="F16" s="131"/>
      <c r="G16" s="132"/>
    </row>
    <row r="17" spans="1:7">
      <c r="A17" s="63" t="s">
        <v>172</v>
      </c>
      <c r="B17" s="65">
        <v>7700100000</v>
      </c>
      <c r="C17" s="65"/>
      <c r="D17" s="64"/>
      <c r="E17" s="71">
        <f>E18</f>
        <v>3000</v>
      </c>
      <c r="F17" s="131"/>
      <c r="G17" s="132"/>
    </row>
    <row r="18" spans="1:7">
      <c r="A18" s="60" t="s">
        <v>173</v>
      </c>
      <c r="B18" s="67">
        <v>7700189120</v>
      </c>
      <c r="C18" s="67">
        <v>870</v>
      </c>
      <c r="D18" s="66"/>
      <c r="E18" s="69">
        <f>E19</f>
        <v>3000</v>
      </c>
      <c r="F18" s="131"/>
      <c r="G18" s="132"/>
    </row>
    <row r="19" spans="1:7">
      <c r="A19" s="60" t="s">
        <v>133</v>
      </c>
      <c r="B19" s="67">
        <v>7700189120</v>
      </c>
      <c r="C19" s="67">
        <v>870</v>
      </c>
      <c r="D19" s="66" t="s">
        <v>134</v>
      </c>
      <c r="E19" s="69">
        <v>3000</v>
      </c>
      <c r="F19" s="131"/>
      <c r="G19" s="132"/>
    </row>
    <row r="20" spans="1:7" ht="47.25" hidden="1">
      <c r="A20" s="133" t="s">
        <v>179</v>
      </c>
      <c r="B20" s="59">
        <v>7704002</v>
      </c>
      <c r="C20" s="59"/>
      <c r="D20" s="58"/>
      <c r="E20" s="70">
        <f>E21</f>
        <v>0</v>
      </c>
      <c r="F20" s="131"/>
      <c r="G20" s="132"/>
    </row>
    <row r="21" spans="1:7" ht="31.5" hidden="1">
      <c r="A21" s="68" t="s">
        <v>162</v>
      </c>
      <c r="B21" s="62">
        <v>7704002</v>
      </c>
      <c r="C21" s="62">
        <v>244</v>
      </c>
      <c r="D21" s="61"/>
      <c r="E21" s="53">
        <f>E22</f>
        <v>0</v>
      </c>
      <c r="F21" s="131"/>
      <c r="G21" s="132"/>
    </row>
    <row r="22" spans="1:7" hidden="1">
      <c r="A22" s="68" t="s">
        <v>147</v>
      </c>
      <c r="B22" s="62">
        <v>7704002</v>
      </c>
      <c r="C22" s="62">
        <v>244</v>
      </c>
      <c r="D22" s="61" t="s">
        <v>148</v>
      </c>
      <c r="E22" s="53">
        <v>0</v>
      </c>
      <c r="F22" s="131"/>
      <c r="G22" s="132"/>
    </row>
    <row r="23" spans="1:7">
      <c r="A23" s="63" t="s">
        <v>163</v>
      </c>
      <c r="B23" s="65">
        <v>7700300000</v>
      </c>
      <c r="C23" s="65"/>
      <c r="D23" s="64"/>
      <c r="E23" s="71">
        <f>E24+E26</f>
        <v>236300</v>
      </c>
      <c r="F23" s="131"/>
      <c r="G23" s="132"/>
    </row>
    <row r="24" spans="1:7" ht="34.5" customHeight="1">
      <c r="A24" s="60" t="s">
        <v>161</v>
      </c>
      <c r="B24" s="67">
        <v>7700380110</v>
      </c>
      <c r="C24" s="67">
        <v>121</v>
      </c>
      <c r="D24" s="66"/>
      <c r="E24" s="69">
        <f>E25</f>
        <v>233300</v>
      </c>
      <c r="F24" s="131"/>
      <c r="G24" s="132"/>
    </row>
    <row r="25" spans="1:7" ht="31.5">
      <c r="A25" s="60" t="s">
        <v>164</v>
      </c>
      <c r="B25" s="67">
        <v>7700380110</v>
      </c>
      <c r="C25" s="67">
        <v>121</v>
      </c>
      <c r="D25" s="66" t="s">
        <v>128</v>
      </c>
      <c r="E25" s="69">
        <v>233300</v>
      </c>
      <c r="F25" s="131"/>
      <c r="G25" s="132"/>
    </row>
    <row r="26" spans="1:7" ht="47.25">
      <c r="A26" s="60" t="s">
        <v>129</v>
      </c>
      <c r="B26" s="67">
        <v>7700380190</v>
      </c>
      <c r="C26" s="67">
        <v>122</v>
      </c>
      <c r="D26" s="66" t="s">
        <v>128</v>
      </c>
      <c r="E26" s="69">
        <v>3000</v>
      </c>
    </row>
    <row r="27" spans="1:7">
      <c r="A27" s="63" t="s">
        <v>165</v>
      </c>
      <c r="B27" s="65">
        <v>7700400000</v>
      </c>
      <c r="C27" s="65"/>
      <c r="D27" s="64"/>
      <c r="E27" s="71">
        <f>E29+E31+E33+E35+E37+E39+E40+E41</f>
        <v>1352435.3</v>
      </c>
      <c r="F27" s="134"/>
      <c r="G27" s="132"/>
    </row>
    <row r="28" spans="1:7" ht="35.25" customHeight="1">
      <c r="A28" s="60" t="s">
        <v>161</v>
      </c>
      <c r="B28" s="67">
        <v>7700480110</v>
      </c>
      <c r="C28" s="67">
        <v>121</v>
      </c>
      <c r="D28" s="66"/>
      <c r="E28" s="69">
        <v>1084000</v>
      </c>
      <c r="G28" s="135"/>
    </row>
    <row r="29" spans="1:7" ht="47.25">
      <c r="A29" s="60" t="s">
        <v>129</v>
      </c>
      <c r="B29" s="67">
        <v>7700480110</v>
      </c>
      <c r="C29" s="67">
        <v>121</v>
      </c>
      <c r="D29" s="66" t="s">
        <v>130</v>
      </c>
      <c r="E29" s="69">
        <v>1084000</v>
      </c>
      <c r="G29" s="135"/>
    </row>
    <row r="30" spans="1:7" ht="35.25" customHeight="1">
      <c r="A30" s="60" t="s">
        <v>166</v>
      </c>
      <c r="B30" s="67">
        <v>7700480190</v>
      </c>
      <c r="C30" s="67">
        <v>122</v>
      </c>
      <c r="D30" s="66"/>
      <c r="E30" s="69">
        <f>E31</f>
        <v>3000</v>
      </c>
    </row>
    <row r="31" spans="1:7" ht="47.25">
      <c r="A31" s="60" t="s">
        <v>129</v>
      </c>
      <c r="B31" s="67">
        <v>7700480190</v>
      </c>
      <c r="C31" s="67">
        <v>122</v>
      </c>
      <c r="D31" s="66" t="s">
        <v>130</v>
      </c>
      <c r="E31" s="69">
        <v>3000</v>
      </c>
    </row>
    <row r="32" spans="1:7" ht="31.5">
      <c r="A32" s="60" t="s">
        <v>167</v>
      </c>
      <c r="B32" s="67">
        <v>7700480190</v>
      </c>
      <c r="C32" s="67">
        <v>240</v>
      </c>
      <c r="D32" s="66"/>
      <c r="E32" s="69">
        <f>E33</f>
        <v>79435.3</v>
      </c>
    </row>
    <row r="33" spans="1:5" ht="47.25">
      <c r="A33" s="60" t="s">
        <v>129</v>
      </c>
      <c r="B33" s="67">
        <v>7700480190</v>
      </c>
      <c r="C33" s="67">
        <v>244</v>
      </c>
      <c r="D33" s="66" t="s">
        <v>130</v>
      </c>
      <c r="E33" s="69">
        <v>79435.3</v>
      </c>
    </row>
    <row r="34" spans="1:5" ht="31.5">
      <c r="A34" s="60" t="s">
        <v>162</v>
      </c>
      <c r="B34" s="67">
        <v>7700400000</v>
      </c>
      <c r="C34" s="67">
        <v>244</v>
      </c>
      <c r="D34" s="66"/>
      <c r="E34" s="69">
        <v>6000</v>
      </c>
    </row>
    <row r="35" spans="1:5" ht="47.25">
      <c r="A35" s="60" t="s">
        <v>129</v>
      </c>
      <c r="B35" s="67">
        <v>7700487010</v>
      </c>
      <c r="C35" s="67">
        <v>244</v>
      </c>
      <c r="D35" s="66" t="s">
        <v>138</v>
      </c>
      <c r="E35" s="69">
        <v>6000</v>
      </c>
    </row>
    <row r="36" spans="1:5" ht="31.5">
      <c r="A36" s="60" t="s">
        <v>162</v>
      </c>
      <c r="B36" s="67">
        <v>7700480190</v>
      </c>
      <c r="C36" s="67">
        <v>244</v>
      </c>
      <c r="D36" s="66"/>
      <c r="E36" s="69">
        <f>E37</f>
        <v>72000</v>
      </c>
    </row>
    <row r="37" spans="1:5" ht="47.25">
      <c r="A37" s="60" t="s">
        <v>129</v>
      </c>
      <c r="B37" s="67">
        <v>770480190</v>
      </c>
      <c r="C37" s="67">
        <v>244</v>
      </c>
      <c r="D37" s="66" t="s">
        <v>130</v>
      </c>
      <c r="E37" s="69">
        <v>72000</v>
      </c>
    </row>
    <row r="38" spans="1:5" ht="31.5">
      <c r="A38" s="60" t="s">
        <v>162</v>
      </c>
      <c r="B38" s="67">
        <v>7700489999</v>
      </c>
      <c r="C38" s="67">
        <v>852</v>
      </c>
      <c r="D38" s="66"/>
      <c r="E38" s="69">
        <f>E39</f>
        <v>4000</v>
      </c>
    </row>
    <row r="39" spans="1:5" ht="47.25">
      <c r="A39" s="60" t="s">
        <v>129</v>
      </c>
      <c r="B39" s="67">
        <v>7700489999</v>
      </c>
      <c r="C39" s="67">
        <v>852</v>
      </c>
      <c r="D39" s="66" t="s">
        <v>130</v>
      </c>
      <c r="E39" s="69">
        <v>4000</v>
      </c>
    </row>
    <row r="40" spans="1:5" ht="47.25">
      <c r="A40" s="60" t="s">
        <v>131</v>
      </c>
      <c r="B40" s="67">
        <v>7701389999</v>
      </c>
      <c r="C40" s="67">
        <v>540</v>
      </c>
      <c r="D40" s="66" t="s">
        <v>132</v>
      </c>
      <c r="E40" s="69">
        <v>9000</v>
      </c>
    </row>
    <row r="41" spans="1:5" ht="25.5" customHeight="1">
      <c r="A41" s="60" t="s">
        <v>307</v>
      </c>
      <c r="B41" s="67">
        <v>9020180190</v>
      </c>
      <c r="C41" s="67">
        <v>880</v>
      </c>
      <c r="D41" s="66" t="s">
        <v>319</v>
      </c>
      <c r="E41" s="69">
        <v>95000</v>
      </c>
    </row>
    <row r="42" spans="1:5" ht="31.5">
      <c r="A42" s="63" t="s">
        <v>263</v>
      </c>
      <c r="B42" s="65">
        <v>7700700000</v>
      </c>
      <c r="C42" s="65"/>
      <c r="D42" s="64"/>
      <c r="E42" s="71">
        <f>E43+E46+E45</f>
        <v>205800</v>
      </c>
    </row>
    <row r="43" spans="1:5" ht="31.5">
      <c r="A43" s="60" t="s">
        <v>170</v>
      </c>
      <c r="B43" s="67">
        <v>7700782110</v>
      </c>
      <c r="C43" s="67">
        <v>111</v>
      </c>
      <c r="D43" s="66"/>
      <c r="E43" s="69">
        <f>E44</f>
        <v>175800</v>
      </c>
    </row>
    <row r="44" spans="1:5">
      <c r="A44" s="60" t="s">
        <v>151</v>
      </c>
      <c r="B44" s="67">
        <v>7700782190</v>
      </c>
      <c r="C44" s="67">
        <v>111</v>
      </c>
      <c r="D44" s="66" t="s">
        <v>152</v>
      </c>
      <c r="E44" s="69">
        <v>175800</v>
      </c>
    </row>
    <row r="45" spans="1:5">
      <c r="A45" s="60" t="s">
        <v>151</v>
      </c>
      <c r="B45" s="67">
        <v>7700782190</v>
      </c>
      <c r="C45" s="67">
        <v>122</v>
      </c>
      <c r="D45" s="66" t="s">
        <v>152</v>
      </c>
      <c r="E45" s="69">
        <v>1000</v>
      </c>
    </row>
    <row r="46" spans="1:5" ht="31.5">
      <c r="A46" s="60" t="s">
        <v>162</v>
      </c>
      <c r="B46" s="67">
        <v>7700782190</v>
      </c>
      <c r="C46" s="67">
        <v>244</v>
      </c>
      <c r="D46" s="66"/>
      <c r="E46" s="69">
        <f>E47</f>
        <v>29000</v>
      </c>
    </row>
    <row r="47" spans="1:5">
      <c r="A47" s="60" t="s">
        <v>151</v>
      </c>
      <c r="B47" s="67">
        <v>7700782190</v>
      </c>
      <c r="C47" s="67">
        <v>244</v>
      </c>
      <c r="D47" s="66" t="s">
        <v>152</v>
      </c>
      <c r="E47" s="69">
        <v>29000</v>
      </c>
    </row>
    <row r="48" spans="1:5" ht="31.5">
      <c r="A48" s="63" t="s">
        <v>261</v>
      </c>
      <c r="B48" s="65">
        <v>7700800000</v>
      </c>
      <c r="C48" s="67"/>
      <c r="D48" s="66"/>
      <c r="E48" s="71">
        <f>E50+E60</f>
        <v>80200</v>
      </c>
    </row>
    <row r="49" spans="1:5" ht="31.5">
      <c r="A49" s="60" t="s">
        <v>170</v>
      </c>
      <c r="B49" s="67">
        <v>7700882110</v>
      </c>
      <c r="C49" s="67">
        <v>111</v>
      </c>
      <c r="D49" s="66"/>
      <c r="E49" s="69">
        <f>E50</f>
        <v>78200</v>
      </c>
    </row>
    <row r="50" spans="1:5" ht="30.75" customHeight="1">
      <c r="A50" s="60" t="s">
        <v>262</v>
      </c>
      <c r="B50" s="67">
        <v>7700882110</v>
      </c>
      <c r="C50" s="67">
        <v>111</v>
      </c>
      <c r="D50" s="66" t="s">
        <v>152</v>
      </c>
      <c r="E50" s="69">
        <v>78200</v>
      </c>
    </row>
    <row r="51" spans="1:5" ht="31.5" hidden="1">
      <c r="A51" s="60" t="s">
        <v>162</v>
      </c>
      <c r="B51" s="67">
        <v>7707802</v>
      </c>
      <c r="C51" s="67">
        <v>244</v>
      </c>
      <c r="D51" s="66"/>
      <c r="E51" s="69">
        <v>0</v>
      </c>
    </row>
    <row r="52" spans="1:5" hidden="1">
      <c r="A52" s="60" t="s">
        <v>262</v>
      </c>
      <c r="B52" s="67">
        <v>7707802</v>
      </c>
      <c r="C52" s="67">
        <v>244</v>
      </c>
      <c r="D52" s="66" t="s">
        <v>152</v>
      </c>
      <c r="E52" s="69">
        <v>0</v>
      </c>
    </row>
    <row r="53" spans="1:5" hidden="1">
      <c r="A53" s="133" t="s">
        <v>171</v>
      </c>
      <c r="B53" s="59">
        <v>7707023</v>
      </c>
      <c r="C53" s="59"/>
      <c r="D53" s="58"/>
      <c r="E53" s="70">
        <f>E54</f>
        <v>0</v>
      </c>
    </row>
    <row r="54" spans="1:5" ht="31.5" hidden="1">
      <c r="A54" s="60" t="s">
        <v>162</v>
      </c>
      <c r="B54" s="67">
        <v>7707023</v>
      </c>
      <c r="C54" s="67">
        <v>244</v>
      </c>
      <c r="D54" s="66"/>
      <c r="E54" s="69">
        <f>E55</f>
        <v>0</v>
      </c>
    </row>
    <row r="55" spans="1:5" hidden="1">
      <c r="A55" s="60" t="s">
        <v>197</v>
      </c>
      <c r="B55" s="67">
        <v>7707023</v>
      </c>
      <c r="C55" s="67">
        <v>244</v>
      </c>
      <c r="D55" s="66" t="s">
        <v>196</v>
      </c>
      <c r="E55" s="69">
        <v>0</v>
      </c>
    </row>
    <row r="56" spans="1:5" ht="47.25" hidden="1">
      <c r="A56" s="63" t="s">
        <v>178</v>
      </c>
      <c r="B56" s="65">
        <v>7707026</v>
      </c>
      <c r="C56" s="65"/>
      <c r="D56" s="64"/>
      <c r="E56" s="71">
        <f>E57</f>
        <v>0</v>
      </c>
    </row>
    <row r="57" spans="1:5" ht="31.5" hidden="1">
      <c r="A57" s="60" t="s">
        <v>162</v>
      </c>
      <c r="B57" s="67">
        <v>7707026</v>
      </c>
      <c r="C57" s="67">
        <v>244</v>
      </c>
      <c r="D57" s="66"/>
      <c r="E57" s="69">
        <f>E58</f>
        <v>0</v>
      </c>
    </row>
    <row r="58" spans="1:5" hidden="1">
      <c r="A58" s="60" t="s">
        <v>147</v>
      </c>
      <c r="B58" s="67">
        <v>7707026</v>
      </c>
      <c r="C58" s="67">
        <v>244</v>
      </c>
      <c r="D58" s="66" t="s">
        <v>148</v>
      </c>
      <c r="E58" s="69">
        <v>0</v>
      </c>
    </row>
    <row r="59" spans="1:5" ht="31.5">
      <c r="A59" s="60" t="s">
        <v>162</v>
      </c>
      <c r="B59" s="67">
        <v>7700882190</v>
      </c>
      <c r="C59" s="67">
        <v>244</v>
      </c>
      <c r="D59" s="66"/>
      <c r="E59" s="69">
        <v>78200</v>
      </c>
    </row>
    <row r="60" spans="1:5">
      <c r="A60" s="60" t="s">
        <v>262</v>
      </c>
      <c r="B60" s="67">
        <v>7700882190</v>
      </c>
      <c r="C60" s="67">
        <v>244</v>
      </c>
      <c r="D60" s="66" t="s">
        <v>152</v>
      </c>
      <c r="E60" s="69">
        <v>2000</v>
      </c>
    </row>
    <row r="61" spans="1:5" ht="31.5">
      <c r="A61" s="63" t="s">
        <v>174</v>
      </c>
      <c r="B61" s="65">
        <v>7703200000</v>
      </c>
      <c r="C61" s="65"/>
      <c r="D61" s="64"/>
      <c r="E61" s="71">
        <f>E62</f>
        <v>20000</v>
      </c>
    </row>
    <row r="62" spans="1:5" ht="31.5">
      <c r="A62" s="60" t="s">
        <v>162</v>
      </c>
      <c r="B62" s="67">
        <v>7703280190</v>
      </c>
      <c r="C62" s="67">
        <v>244</v>
      </c>
      <c r="D62" s="66"/>
      <c r="E62" s="69">
        <f>E63</f>
        <v>20000</v>
      </c>
    </row>
    <row r="63" spans="1:5" ht="31.5">
      <c r="A63" s="60" t="s">
        <v>137</v>
      </c>
      <c r="B63" s="67">
        <v>7703280190</v>
      </c>
      <c r="C63" s="67">
        <v>244</v>
      </c>
      <c r="D63" s="66" t="s">
        <v>140</v>
      </c>
      <c r="E63" s="69">
        <v>20000</v>
      </c>
    </row>
    <row r="64" spans="1:5" ht="31.5">
      <c r="A64" s="63" t="s">
        <v>174</v>
      </c>
      <c r="B64" s="65">
        <v>7703300000</v>
      </c>
      <c r="C64" s="65"/>
      <c r="D64" s="64"/>
      <c r="E64" s="71">
        <f>E67+E65</f>
        <v>14800</v>
      </c>
    </row>
    <row r="65" spans="1:6" customFormat="1" ht="45" customHeight="1">
      <c r="A65" s="33" t="s">
        <v>385</v>
      </c>
      <c r="B65" s="65">
        <v>4100000000</v>
      </c>
      <c r="C65" s="65">
        <v>244</v>
      </c>
      <c r="D65" s="64" t="s">
        <v>138</v>
      </c>
      <c r="E65" s="71">
        <v>4000</v>
      </c>
      <c r="F65" s="185"/>
    </row>
    <row r="66" spans="1:6" customFormat="1" ht="45" customHeight="1">
      <c r="A66" s="33" t="s">
        <v>386</v>
      </c>
      <c r="B66" s="65">
        <v>4100189999</v>
      </c>
      <c r="C66" s="65">
        <v>244</v>
      </c>
      <c r="D66" s="64" t="s">
        <v>138</v>
      </c>
      <c r="E66" s="71">
        <v>4000</v>
      </c>
      <c r="F66" s="185"/>
    </row>
    <row r="67" spans="1:6" ht="31.5">
      <c r="A67" s="60" t="s">
        <v>162</v>
      </c>
      <c r="B67" s="67">
        <v>7703387010</v>
      </c>
      <c r="C67" s="67">
        <v>244</v>
      </c>
      <c r="D67" s="66"/>
      <c r="E67" s="69">
        <f>E68</f>
        <v>10800</v>
      </c>
    </row>
    <row r="68" spans="1:6" ht="31.5">
      <c r="A68" s="60" t="s">
        <v>137</v>
      </c>
      <c r="B68" s="67">
        <v>7703387010</v>
      </c>
      <c r="C68" s="67">
        <v>244</v>
      </c>
      <c r="D68" s="66" t="s">
        <v>138</v>
      </c>
      <c r="E68" s="69">
        <v>10800</v>
      </c>
    </row>
    <row r="69" spans="1:6" ht="31.5">
      <c r="A69" s="63" t="s">
        <v>175</v>
      </c>
      <c r="B69" s="65">
        <v>7700000000</v>
      </c>
      <c r="C69" s="65"/>
      <c r="D69" s="64"/>
      <c r="E69" s="71">
        <f>E70</f>
        <v>10000</v>
      </c>
    </row>
    <row r="70" spans="1:6" ht="31.5">
      <c r="A70" s="60" t="s">
        <v>162</v>
      </c>
      <c r="B70" s="67">
        <v>7701500000</v>
      </c>
      <c r="C70" s="67">
        <v>244</v>
      </c>
      <c r="D70" s="66"/>
      <c r="E70" s="69">
        <f>E71</f>
        <v>10000</v>
      </c>
    </row>
    <row r="71" spans="1:6">
      <c r="A71" s="60" t="s">
        <v>154</v>
      </c>
      <c r="B71" s="67">
        <v>7701589999</v>
      </c>
      <c r="C71" s="67">
        <v>244</v>
      </c>
      <c r="D71" s="66" t="s">
        <v>155</v>
      </c>
      <c r="E71" s="69">
        <v>10000</v>
      </c>
    </row>
    <row r="72" spans="1:6" ht="31.5">
      <c r="A72" s="133" t="s">
        <v>180</v>
      </c>
      <c r="B72" s="59">
        <v>4200000000</v>
      </c>
      <c r="C72" s="65"/>
      <c r="D72" s="64"/>
      <c r="E72" s="71">
        <f>E73+E75</f>
        <v>176664.7</v>
      </c>
    </row>
    <row r="73" spans="1:6" ht="51" customHeight="1">
      <c r="A73" s="63" t="s">
        <v>398</v>
      </c>
      <c r="B73" s="65">
        <v>4200100000</v>
      </c>
      <c r="C73" s="65">
        <v>244</v>
      </c>
      <c r="D73" s="64" t="s">
        <v>144</v>
      </c>
      <c r="E73" s="71">
        <f>E74</f>
        <v>166664.70000000001</v>
      </c>
    </row>
    <row r="74" spans="1:6">
      <c r="A74" s="60" t="s">
        <v>143</v>
      </c>
      <c r="B74" s="67">
        <v>4200189999</v>
      </c>
      <c r="C74" s="67">
        <v>244</v>
      </c>
      <c r="D74" s="66" t="s">
        <v>144</v>
      </c>
      <c r="E74" s="69">
        <v>166664.70000000001</v>
      </c>
    </row>
    <row r="75" spans="1:6" ht="31.5">
      <c r="A75" s="60" t="s">
        <v>162</v>
      </c>
      <c r="B75" s="67">
        <v>7702500000</v>
      </c>
      <c r="C75" s="67">
        <v>244</v>
      </c>
      <c r="D75" s="66"/>
      <c r="E75" s="69">
        <f>E76</f>
        <v>10000</v>
      </c>
    </row>
    <row r="76" spans="1:6">
      <c r="A76" s="60" t="s">
        <v>154</v>
      </c>
      <c r="B76" s="67">
        <v>7702589999</v>
      </c>
      <c r="C76" s="67">
        <v>244</v>
      </c>
      <c r="D76" s="66" t="s">
        <v>155</v>
      </c>
      <c r="E76" s="69">
        <v>10000</v>
      </c>
    </row>
    <row r="77" spans="1:6" ht="31.5">
      <c r="A77" s="133" t="s">
        <v>284</v>
      </c>
      <c r="B77" s="65">
        <v>7703500000</v>
      </c>
      <c r="C77" s="65"/>
      <c r="D77" s="64"/>
      <c r="E77" s="71">
        <f>E78</f>
        <v>1000</v>
      </c>
    </row>
    <row r="78" spans="1:6" ht="31.5">
      <c r="A78" s="60" t="s">
        <v>162</v>
      </c>
      <c r="B78" s="67">
        <v>7703589999</v>
      </c>
      <c r="C78" s="67">
        <v>244</v>
      </c>
      <c r="D78" s="66"/>
      <c r="E78" s="69">
        <f>E79</f>
        <v>1000</v>
      </c>
    </row>
    <row r="79" spans="1:6">
      <c r="A79" s="60" t="s">
        <v>154</v>
      </c>
      <c r="B79" s="67">
        <v>7703589999</v>
      </c>
      <c r="C79" s="67">
        <v>244</v>
      </c>
      <c r="D79" s="66" t="s">
        <v>155</v>
      </c>
      <c r="E79" s="69">
        <v>1000</v>
      </c>
    </row>
    <row r="80" spans="1:6" ht="31.5">
      <c r="A80" s="133" t="s">
        <v>285</v>
      </c>
      <c r="B80" s="65">
        <v>7704500000</v>
      </c>
      <c r="C80" s="65"/>
      <c r="D80" s="64"/>
      <c r="E80" s="71">
        <f>E81</f>
        <v>1000</v>
      </c>
    </row>
    <row r="81" spans="1:5" ht="31.5">
      <c r="A81" s="60" t="s">
        <v>162</v>
      </c>
      <c r="B81" s="67">
        <v>7704589999</v>
      </c>
      <c r="C81" s="67">
        <v>244</v>
      </c>
      <c r="D81" s="66"/>
      <c r="E81" s="69">
        <f>E82</f>
        <v>1000</v>
      </c>
    </row>
    <row r="82" spans="1:5">
      <c r="A82" s="60" t="s">
        <v>154</v>
      </c>
      <c r="B82" s="67">
        <v>7704589999</v>
      </c>
      <c r="C82" s="67">
        <v>244</v>
      </c>
      <c r="D82" s="66" t="s">
        <v>155</v>
      </c>
      <c r="E82" s="69">
        <v>1000</v>
      </c>
    </row>
    <row r="83" spans="1:5" ht="31.5">
      <c r="A83" s="63" t="s">
        <v>177</v>
      </c>
      <c r="B83" s="65">
        <v>7705500000</v>
      </c>
      <c r="C83" s="65"/>
      <c r="D83" s="64"/>
      <c r="E83" s="71">
        <f>E84</f>
        <v>97100</v>
      </c>
    </row>
    <row r="84" spans="1:5" ht="31.5">
      <c r="A84" s="60" t="s">
        <v>162</v>
      </c>
      <c r="B84" s="67">
        <v>7705589999</v>
      </c>
      <c r="C84" s="67">
        <v>244</v>
      </c>
      <c r="D84" s="66"/>
      <c r="E84" s="69">
        <f>E85</f>
        <v>97100</v>
      </c>
    </row>
    <row r="85" spans="1:5">
      <c r="A85" s="60" t="s">
        <v>154</v>
      </c>
      <c r="B85" s="67">
        <v>7705589999</v>
      </c>
      <c r="C85" s="67">
        <v>244</v>
      </c>
      <c r="D85" s="66" t="s">
        <v>155</v>
      </c>
      <c r="E85" s="69">
        <v>97100</v>
      </c>
    </row>
    <row r="86" spans="1:5" s="140" customFormat="1">
      <c r="A86" s="136" t="s">
        <v>288</v>
      </c>
      <c r="B86" s="137">
        <v>7702200000</v>
      </c>
      <c r="C86" s="137"/>
      <c r="D86" s="138"/>
      <c r="E86" s="139">
        <f>E87</f>
        <v>45000</v>
      </c>
    </row>
    <row r="87" spans="1:5" ht="34.5" customHeight="1">
      <c r="A87" s="141" t="s">
        <v>287</v>
      </c>
      <c r="B87" s="143">
        <v>7702288060</v>
      </c>
      <c r="C87" s="143">
        <v>321</v>
      </c>
      <c r="D87" s="144"/>
      <c r="E87" s="145">
        <f>E88</f>
        <v>45000</v>
      </c>
    </row>
    <row r="88" spans="1:5">
      <c r="A88" s="141" t="s">
        <v>283</v>
      </c>
      <c r="B88" s="143">
        <v>7702288060</v>
      </c>
      <c r="C88" s="143">
        <v>321</v>
      </c>
      <c r="D88" s="144" t="s">
        <v>286</v>
      </c>
      <c r="E88" s="145">
        <v>45000</v>
      </c>
    </row>
    <row r="89" spans="1:5" ht="60">
      <c r="A89" s="167" t="s">
        <v>330</v>
      </c>
      <c r="B89" s="65" t="s">
        <v>368</v>
      </c>
      <c r="C89" s="65"/>
      <c r="D89" s="64"/>
      <c r="E89" s="71">
        <f>E90</f>
        <v>700</v>
      </c>
    </row>
    <row r="90" spans="1:5" ht="31.5">
      <c r="A90" s="60" t="s">
        <v>162</v>
      </c>
      <c r="B90" s="67" t="s">
        <v>368</v>
      </c>
      <c r="C90" s="67">
        <v>244</v>
      </c>
      <c r="D90" s="66"/>
      <c r="E90" s="69">
        <f>E91</f>
        <v>700</v>
      </c>
    </row>
    <row r="91" spans="1:5">
      <c r="A91" s="60" t="s">
        <v>305</v>
      </c>
      <c r="B91" s="67" t="s">
        <v>368</v>
      </c>
      <c r="C91" s="67">
        <v>244</v>
      </c>
      <c r="D91" s="66" t="s">
        <v>327</v>
      </c>
      <c r="E91" s="69">
        <v>700</v>
      </c>
    </row>
    <row r="92" spans="1:5">
      <c r="A92" s="63" t="s">
        <v>153</v>
      </c>
      <c r="B92" s="65"/>
      <c r="C92" s="65"/>
      <c r="D92" s="64"/>
      <c r="E92" s="71">
        <f>E12+E17+E23+E27+E42+E48+E61+E64+E69+E72+E77+E80+E83+E86+E89</f>
        <v>2281000</v>
      </c>
    </row>
    <row r="93" spans="1:5">
      <c r="E93" s="160"/>
    </row>
    <row r="94" spans="1:5" ht="18.75">
      <c r="A94" s="1" t="s">
        <v>272</v>
      </c>
      <c r="E94" s="1" t="s">
        <v>278</v>
      </c>
    </row>
  </sheetData>
  <mergeCells count="3">
    <mergeCell ref="A6:E6"/>
    <mergeCell ref="A7:E7"/>
    <mergeCell ref="A8:E8"/>
  </mergeCells>
  <phoneticPr fontId="15" type="noConversion"/>
  <pageMargins left="0.7" right="0.7" top="0.75" bottom="0.75" header="0.3" footer="0.3"/>
  <pageSetup paperSize="9" scale="63" orientation="portrait" r:id="rId1"/>
  <rowBreaks count="1" manualBreakCount="1">
    <brk id="4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11</vt:i4>
      </vt:variant>
    </vt:vector>
  </HeadingPairs>
  <TitlesOfParts>
    <vt:vector size="27" baseType="lpstr">
      <vt:lpstr>приложение 1</vt:lpstr>
      <vt:lpstr>приложение 2 </vt:lpstr>
      <vt:lpstr>приложение 3 2015-2016</vt:lpstr>
      <vt:lpstr>Приложение 3</vt:lpstr>
      <vt:lpstr>Приложение 4 </vt:lpstr>
      <vt:lpstr>Приложение 5</vt:lpstr>
      <vt:lpstr>Приложение 6</vt:lpstr>
      <vt:lpstr>Приложение 8 2014-2016</vt:lpstr>
      <vt:lpstr>Приложение 7</vt:lpstr>
      <vt:lpstr>Приложение 10</vt:lpstr>
      <vt:lpstr>Приложение 8</vt:lpstr>
      <vt:lpstr>Приложение 12</vt:lpstr>
      <vt:lpstr>Приложение 9</vt:lpstr>
      <vt:lpstr>Лист1</vt:lpstr>
      <vt:lpstr>Приложение 10.1</vt:lpstr>
      <vt:lpstr>сводная </vt:lpstr>
      <vt:lpstr>'приложение 1'!Область_печати</vt:lpstr>
      <vt:lpstr>'Приложение 10'!Область_печати</vt:lpstr>
      <vt:lpstr>'Приложение 12'!Область_печати</vt:lpstr>
      <vt:lpstr>'приложение 2 '!Область_печати</vt:lpstr>
      <vt:lpstr>'Приложение 3'!Область_печати</vt:lpstr>
      <vt:lpstr>'приложение 3 2015-2016'!Область_печати</vt:lpstr>
      <vt:lpstr>'Приложение 4 '!Область_печати</vt:lpstr>
      <vt:lpstr>'Приложение 5'!Область_печати</vt:lpstr>
      <vt:lpstr>'Приложение 7'!Область_печати</vt:lpstr>
      <vt:lpstr>'Приложение 8'!Область_печати</vt:lpstr>
      <vt:lpstr>'Приложение 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2013-12-02T10:34:34Z</cp:lastPrinted>
  <dcterms:created xsi:type="dcterms:W3CDTF">2006-09-16T00:00:00Z</dcterms:created>
  <dcterms:modified xsi:type="dcterms:W3CDTF">2016-05-12T03:07:40Z</dcterms:modified>
</cp:coreProperties>
</file>