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tabRatio="550" activeTab="9"/>
  </bookViews>
  <sheets>
    <sheet name="приложение 2 " sheetId="2" r:id="rId1"/>
    <sheet name="приложение 3 2015-2016" sheetId="5" state="hidden" r:id="rId2"/>
    <sheet name="Приложение 8 2014-2016" sheetId="16" state="hidden" r:id="rId3"/>
    <sheet name="Приложение 7" sheetId="11" r:id="rId4"/>
    <sheet name="Приложение 10" sheetId="15" state="hidden" r:id="rId5"/>
    <sheet name="Приложение 8" sheetId="17" r:id="rId6"/>
    <sheet name="Приложение 12" sheetId="21" state="hidden" r:id="rId7"/>
    <sheet name="Приложение 9" sheetId="22" r:id="rId8"/>
    <sheet name="Лист1" sheetId="24" state="hidden" r:id="rId9"/>
    <sheet name="сводная " sheetId="28" r:id="rId10"/>
  </sheets>
  <definedNames>
    <definedName name="_xlnm.Print_Area" localSheetId="4">'Приложение 10'!$A$1:$F$91</definedName>
    <definedName name="_xlnm.Print_Area" localSheetId="6">'Приложение 12'!$A$1:$H$80</definedName>
    <definedName name="_xlnm.Print_Area" localSheetId="0">'приложение 2 '!$A$1:$C$58</definedName>
    <definedName name="_xlnm.Print_Area" localSheetId="1">'приложение 3 2015-2016'!$A$1:$E$56</definedName>
    <definedName name="_xlnm.Print_Area" localSheetId="3">'Приложение 7'!$A$1:$E$96</definedName>
    <definedName name="_xlnm.Print_Area" localSheetId="5">'Приложение 8'!$A$1:$F$81</definedName>
    <definedName name="_xlnm.Print_Area" localSheetId="7">'Приложение 9'!$A$1:$E$39</definedName>
  </definedNames>
  <calcPr calcId="124519"/>
</workbook>
</file>

<file path=xl/calcChain.xml><?xml version="1.0" encoding="utf-8"?>
<calcChain xmlns="http://schemas.openxmlformats.org/spreadsheetml/2006/main">
  <c r="G27" i="28"/>
  <c r="I145"/>
  <c r="H145"/>
  <c r="I142"/>
  <c r="H142"/>
  <c r="I140"/>
  <c r="H140"/>
  <c r="I129"/>
  <c r="H129"/>
  <c r="I125"/>
  <c r="H125"/>
  <c r="I115"/>
  <c r="H115"/>
  <c r="I112"/>
  <c r="H112"/>
  <c r="I109"/>
  <c r="H109"/>
  <c r="I106"/>
  <c r="H106"/>
  <c r="I103"/>
  <c r="H103"/>
  <c r="I95"/>
  <c r="H95"/>
  <c r="I90"/>
  <c r="H90"/>
  <c r="I84"/>
  <c r="I85"/>
  <c r="I86"/>
  <c r="I87"/>
  <c r="H84"/>
  <c r="H85"/>
  <c r="H86"/>
  <c r="H87"/>
  <c r="I79"/>
  <c r="H79"/>
  <c r="I71"/>
  <c r="I72"/>
  <c r="I73"/>
  <c r="H71"/>
  <c r="H72"/>
  <c r="G71"/>
  <c r="G72"/>
  <c r="I69"/>
  <c r="H69"/>
  <c r="I67"/>
  <c r="H67"/>
  <c r="I50"/>
  <c r="H50"/>
  <c r="I44"/>
  <c r="H44"/>
  <c r="I34"/>
  <c r="H34"/>
  <c r="I31"/>
  <c r="H31"/>
  <c r="I29"/>
  <c r="H29"/>
  <c r="I27"/>
  <c r="H27"/>
  <c r="I25"/>
  <c r="H25"/>
  <c r="I149"/>
  <c r="H149"/>
  <c r="G149"/>
  <c r="I147"/>
  <c r="H147"/>
  <c r="G147"/>
  <c r="I144"/>
  <c r="H144"/>
  <c r="G144"/>
  <c r="I139"/>
  <c r="H139"/>
  <c r="G139"/>
  <c r="I134"/>
  <c r="H134"/>
  <c r="G134"/>
  <c r="I128"/>
  <c r="H128"/>
  <c r="G128"/>
  <c r="I123"/>
  <c r="H123"/>
  <c r="G123"/>
  <c r="G122" s="1"/>
  <c r="I114"/>
  <c r="H114"/>
  <c r="G114"/>
  <c r="G100" s="1"/>
  <c r="G99" s="1"/>
  <c r="I111"/>
  <c r="H111"/>
  <c r="I108"/>
  <c r="H108"/>
  <c r="I105"/>
  <c r="H105"/>
  <c r="I102"/>
  <c r="H102"/>
  <c r="H100" s="1"/>
  <c r="H99" s="1"/>
  <c r="I97"/>
  <c r="I96" s="1"/>
  <c r="H97"/>
  <c r="H96" s="1"/>
  <c r="G97"/>
  <c r="G96" s="1"/>
  <c r="I91"/>
  <c r="I89" s="1"/>
  <c r="H91"/>
  <c r="H89" s="1"/>
  <c r="G91"/>
  <c r="G89" s="1"/>
  <c r="G87"/>
  <c r="G86" s="1"/>
  <c r="G85" s="1"/>
  <c r="G84" s="1"/>
  <c r="I81"/>
  <c r="I76" s="1"/>
  <c r="H81"/>
  <c r="H76" s="1"/>
  <c r="G81"/>
  <c r="G78"/>
  <c r="I66"/>
  <c r="H66"/>
  <c r="G66"/>
  <c r="I56"/>
  <c r="H56"/>
  <c r="G56"/>
  <c r="I51"/>
  <c r="H51"/>
  <c r="G51"/>
  <c r="I46"/>
  <c r="H46"/>
  <c r="G46"/>
  <c r="I42"/>
  <c r="H42"/>
  <c r="G42"/>
  <c r="I33"/>
  <c r="H33"/>
  <c r="G33"/>
  <c r="I26"/>
  <c r="H26"/>
  <c r="G26"/>
  <c r="I16"/>
  <c r="I15" s="1"/>
  <c r="I14" s="1"/>
  <c r="I13" s="1"/>
  <c r="H16"/>
  <c r="H15" s="1"/>
  <c r="H14" s="1"/>
  <c r="H13" s="1"/>
  <c r="G16"/>
  <c r="G15" s="1"/>
  <c r="G14" s="1"/>
  <c r="G13" s="1"/>
  <c r="G65" l="1"/>
  <c r="G64" s="1"/>
  <c r="H137"/>
  <c r="I137"/>
  <c r="G137"/>
  <c r="G121" s="1"/>
  <c r="H65"/>
  <c r="H64" s="1"/>
  <c r="H24"/>
  <c r="H23" s="1"/>
  <c r="G76"/>
  <c r="I100"/>
  <c r="I99" s="1"/>
  <c r="H122"/>
  <c r="I122"/>
  <c r="I24"/>
  <c r="I23" s="1"/>
  <c r="G24"/>
  <c r="G23" s="1"/>
  <c r="I65"/>
  <c r="I64" s="1"/>
  <c r="I121"/>
  <c r="E27" i="11"/>
  <c r="E48"/>
  <c r="C36" i="2"/>
  <c r="C24"/>
  <c r="C25"/>
  <c r="C29"/>
  <c r="C33"/>
  <c r="C32" s="1"/>
  <c r="G34" i="21"/>
  <c r="F34"/>
  <c r="F32" i="17"/>
  <c r="F85" i="15"/>
  <c r="F84" s="1"/>
  <c r="E85"/>
  <c r="E84" s="1"/>
  <c r="E90" i="11"/>
  <c r="E89" s="1"/>
  <c r="D12" i="16"/>
  <c r="C12"/>
  <c r="G28" i="21"/>
  <c r="F28"/>
  <c r="F50"/>
  <c r="F49" s="1"/>
  <c r="F48" s="1"/>
  <c r="G44"/>
  <c r="G15"/>
  <c r="G14" s="1"/>
  <c r="G18"/>
  <c r="G26"/>
  <c r="G25" s="1"/>
  <c r="G32"/>
  <c r="G31" s="1"/>
  <c r="G39"/>
  <c r="G38" s="1"/>
  <c r="G37" s="1"/>
  <c r="G46"/>
  <c r="G42" s="1"/>
  <c r="G50"/>
  <c r="G49" s="1"/>
  <c r="G48" s="1"/>
  <c r="G54"/>
  <c r="G56"/>
  <c r="G58"/>
  <c r="G60"/>
  <c r="G62"/>
  <c r="G66"/>
  <c r="G65" s="1"/>
  <c r="G64" s="1"/>
  <c r="G70"/>
  <c r="G74"/>
  <c r="G73" s="1"/>
  <c r="F74"/>
  <c r="F73"/>
  <c r="F70"/>
  <c r="F66"/>
  <c r="F65" s="1"/>
  <c r="F64" s="1"/>
  <c r="F62"/>
  <c r="F60"/>
  <c r="F58"/>
  <c r="F56"/>
  <c r="F54"/>
  <c r="F46"/>
  <c r="F44"/>
  <c r="F43" s="1"/>
  <c r="F39"/>
  <c r="F38" s="1"/>
  <c r="F37" s="1"/>
  <c r="F32"/>
  <c r="F31" s="1"/>
  <c r="F26"/>
  <c r="F25" s="1"/>
  <c r="F18"/>
  <c r="F15"/>
  <c r="F14" s="1"/>
  <c r="F67" i="17"/>
  <c r="F66" s="1"/>
  <c r="F75"/>
  <c r="F74" s="1"/>
  <c r="F59"/>
  <c r="F57"/>
  <c r="F47"/>
  <c r="F15"/>
  <c r="F45"/>
  <c r="F44" s="1"/>
  <c r="F40" s="1"/>
  <c r="F18"/>
  <c r="E42" i="15"/>
  <c r="F82"/>
  <c r="E82"/>
  <c r="F81"/>
  <c r="E81"/>
  <c r="F59"/>
  <c r="F58" s="1"/>
  <c r="E59"/>
  <c r="E58" s="1"/>
  <c r="F79"/>
  <c r="F78" s="1"/>
  <c r="E79"/>
  <c r="E78" s="1"/>
  <c r="F76"/>
  <c r="F75" s="1"/>
  <c r="F73"/>
  <c r="F72" s="1"/>
  <c r="E76"/>
  <c r="E75" s="1"/>
  <c r="E73"/>
  <c r="E72" s="1"/>
  <c r="F70"/>
  <c r="F69" s="1"/>
  <c r="F67"/>
  <c r="E70"/>
  <c r="E69" s="1"/>
  <c r="E67"/>
  <c r="F31"/>
  <c r="F29"/>
  <c r="E38" i="11"/>
  <c r="E67"/>
  <c r="E64" s="1"/>
  <c r="E36"/>
  <c r="E32"/>
  <c r="E75"/>
  <c r="E70"/>
  <c r="E49"/>
  <c r="E30"/>
  <c r="D32" i="16"/>
  <c r="C32"/>
  <c r="D45" i="5"/>
  <c r="C45"/>
  <c r="D31"/>
  <c r="C31"/>
  <c r="D13"/>
  <c r="D12" s="1"/>
  <c r="C13"/>
  <c r="C12" s="1"/>
  <c r="F22" i="15"/>
  <c r="F21" s="1"/>
  <c r="E22"/>
  <c r="E21" s="1"/>
  <c r="E29"/>
  <c r="F14"/>
  <c r="E78" i="11"/>
  <c r="E77" s="1"/>
  <c r="E81"/>
  <c r="E80" s="1"/>
  <c r="E24"/>
  <c r="E23" s="1"/>
  <c r="D16" i="5"/>
  <c r="D15" s="1"/>
  <c r="C16"/>
  <c r="C15" i="2"/>
  <c r="C14" s="1"/>
  <c r="C30" i="5"/>
  <c r="D30"/>
  <c r="D21"/>
  <c r="C21"/>
  <c r="H121" i="28" l="1"/>
  <c r="H151" s="1"/>
  <c r="F13" i="21"/>
  <c r="G151" i="28"/>
  <c r="I151"/>
  <c r="F42" i="21"/>
  <c r="F53"/>
  <c r="F52" s="1"/>
  <c r="G53"/>
  <c r="G52" s="1"/>
  <c r="G13"/>
  <c r="G76" s="1"/>
  <c r="G43"/>
  <c r="D29" i="16"/>
  <c r="C29"/>
  <c r="F71" i="17"/>
  <c r="F65" s="1"/>
  <c r="F53" i="15"/>
  <c r="E53"/>
  <c r="F51"/>
  <c r="F50" s="1"/>
  <c r="E51"/>
  <c r="E50" s="1"/>
  <c r="E18" i="11"/>
  <c r="E17" s="1"/>
  <c r="E21"/>
  <c r="E20" s="1"/>
  <c r="E43"/>
  <c r="E42" s="1"/>
  <c r="E54"/>
  <c r="E53" s="1"/>
  <c r="E57"/>
  <c r="E56" s="1"/>
  <c r="E62"/>
  <c r="E61" s="1"/>
  <c r="E69"/>
  <c r="E73"/>
  <c r="E72" s="1"/>
  <c r="E84"/>
  <c r="E83" s="1"/>
  <c r="E87"/>
  <c r="E86" s="1"/>
  <c r="E19" i="24"/>
  <c r="D19"/>
  <c r="C19"/>
  <c r="E13"/>
  <c r="E31" s="1"/>
  <c r="D13"/>
  <c r="C13"/>
  <c r="C31" s="1"/>
  <c r="E4"/>
  <c r="D4"/>
  <c r="D31" s="1"/>
  <c r="C4"/>
  <c r="E11" i="22"/>
  <c r="D11"/>
  <c r="C11"/>
  <c r="F14" i="17"/>
  <c r="F26"/>
  <c r="F25" s="1"/>
  <c r="F30"/>
  <c r="F29" s="1"/>
  <c r="F37"/>
  <c r="F36" s="1"/>
  <c r="F35" s="1"/>
  <c r="F49"/>
  <c r="F55"/>
  <c r="F61"/>
  <c r="F63"/>
  <c r="F26" i="15"/>
  <c r="E26"/>
  <c r="D26" i="16"/>
  <c r="D24"/>
  <c r="D21"/>
  <c r="D19"/>
  <c r="F65" i="15"/>
  <c r="F64" s="1"/>
  <c r="F62"/>
  <c r="F61" s="1"/>
  <c r="F56"/>
  <c r="F55" s="1"/>
  <c r="F48"/>
  <c r="F46"/>
  <c r="F42"/>
  <c r="F39"/>
  <c r="F38" s="1"/>
  <c r="F36"/>
  <c r="F33"/>
  <c r="F19"/>
  <c r="F18" s="1"/>
  <c r="F16"/>
  <c r="F13"/>
  <c r="C26" i="16"/>
  <c r="C24"/>
  <c r="C21"/>
  <c r="C19"/>
  <c r="E65" i="15"/>
  <c r="E64" s="1"/>
  <c r="E62"/>
  <c r="E61" s="1"/>
  <c r="E56"/>
  <c r="E55" s="1"/>
  <c r="E48"/>
  <c r="E46"/>
  <c r="E39"/>
  <c r="E38" s="1"/>
  <c r="E36"/>
  <c r="E33"/>
  <c r="E31"/>
  <c r="E19"/>
  <c r="E18" s="1"/>
  <c r="E14"/>
  <c r="E13"/>
  <c r="E13" i="11"/>
  <c r="E12" s="1"/>
  <c r="E92" s="1"/>
  <c r="C49" i="2"/>
  <c r="C48" s="1"/>
  <c r="C20"/>
  <c r="C39" i="5"/>
  <c r="C38" s="1"/>
  <c r="C37" s="1"/>
  <c r="D42"/>
  <c r="D34"/>
  <c r="D27"/>
  <c r="D11" s="1"/>
  <c r="C31" i="2"/>
  <c r="C52"/>
  <c r="C51" s="1"/>
  <c r="C46"/>
  <c r="C45" s="1"/>
  <c r="E41" i="15" l="1"/>
  <c r="F76" i="21"/>
  <c r="F13" i="17"/>
  <c r="C28" i="2"/>
  <c r="C23" s="1"/>
  <c r="C10" s="1"/>
  <c r="D34" i="16"/>
  <c r="C34"/>
  <c r="F54" i="17"/>
  <c r="F53" s="1"/>
  <c r="E25" i="15"/>
  <c r="E87" s="1"/>
  <c r="C44" i="2"/>
  <c r="C43" s="1"/>
  <c r="F41" i="15"/>
  <c r="F25"/>
  <c r="D38" i="5"/>
  <c r="D37" s="1"/>
  <c r="F87" i="15" l="1"/>
  <c r="F77" i="17"/>
  <c r="C56" i="2"/>
  <c r="D49" i="5"/>
  <c r="C15"/>
  <c r="C11" s="1"/>
  <c r="C49" l="1"/>
</calcChain>
</file>

<file path=xl/sharedStrings.xml><?xml version="1.0" encoding="utf-8"?>
<sst xmlns="http://schemas.openxmlformats.org/spreadsheetml/2006/main" count="1290" uniqueCount="354">
  <si>
    <t>Код бюджетной классификации Российской Федерации</t>
  </si>
  <si>
    <t>2016г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</si>
  <si>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</si>
  <si>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</si>
  <si>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</si>
  <si>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</si>
  <si>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</si>
  <si>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</si>
  <si>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</si>
  <si>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</si>
  <si>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</si>
  <si>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</si>
  <si>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</si>
  <si>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</si>
  <si>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</si>
  <si>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</si>
  <si>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</si>
  <si>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</si>
  <si>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</si>
  <si>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</si>
  <si>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</si>
  <si>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</si>
  <si>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</si>
  <si>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</si>
  <si>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</si>
  <si>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</si>
  <si>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</si>
  <si>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</si>
  <si>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</si>
  <si>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</si>
  <si>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</si>
  <si>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</si>
  <si>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</si>
  <si>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</si>
  <si>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</si>
  <si>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</si>
  <si>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</si>
  <si>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</si>
  <si>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</si>
  <si>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</si>
  <si>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</si>
  <si>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</si>
  <si>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</si>
  <si>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</si>
  <si>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</si>
  <si>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</si>
  <si>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</si>
  <si>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</si>
  <si>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</si>
  <si>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</si>
  <si>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</si>
  <si>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</si>
  <si>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</si>
  <si>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</si>
  <si>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</si>
  <si>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</si>
  <si>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</si>
  <si>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</si>
  <si>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</si>
  <si>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</si>
  <si>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</si>
  <si>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</si>
  <si>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</si>
  <si>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</si>
  <si>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</si>
  <si>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</si>
  <si>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</si>
  <si>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</si>
  <si>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</si>
  <si>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</si>
  <si>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</si>
  <si>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</si>
  <si>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</si>
  <si>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</si>
  <si>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</si>
  <si>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</si>
  <si>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</si>
  <si>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</si>
  <si>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                                 к решению Думы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</si>
  <si>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</si>
  <si>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</si>
  <si>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</si>
  <si>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</si>
  <si>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</si>
  <si>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</si>
  <si>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</si>
  <si>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</si>
  <si>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</si>
  <si>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</si>
  <si>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</si>
  <si>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</si>
  <si>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</si>
  <si>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</si>
  <si>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</si>
  <si>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</si>
  <si>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</si>
  <si>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</si>
  <si>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</si>
  <si>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</si>
  <si>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</si>
  <si>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</si>
  <si>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</si>
  <si>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</si>
  <si>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</si>
  <si>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</si>
  <si>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</si>
  <si>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</si>
  <si>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</si>
  <si>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</si>
  <si>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</si>
  <si>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</si>
  <si>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</si>
  <si>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</si>
  <si>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</si>
  <si>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</si>
  <si>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</si>
  <si>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</si>
  <si>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Приложение 9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</si>
  <si>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</si>
  <si>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</si>
  <si>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</si>
  <si>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</si>
  <si>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</si>
  <si>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</si>
  <si>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</si>
  <si>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</si>
  <si>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</si>
  <si>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</si>
  <si>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</si>
  <si>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</si>
  <si>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</si>
  <si>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</si>
  <si>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Реализация физкультурных и спортивных мероприятий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</si>
  <si>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</si>
  <si>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</si>
  <si>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</si>
  <si>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</si>
  <si>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</si>
  <si>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</si>
  <si>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Мероприятия, направленные на энергосбережение и повышение энергетической эффективности муниципальных учреждений</t>
  </si>
  <si>
    <t>Мероприятия по капитальному ремонту объектов коммунальной инфраструктуры муниципальной собственности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</si>
  <si>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</si>
  <si>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</si>
  <si>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</si>
  <si>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</si>
  <si>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</si>
  <si>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 xml:space="preserve"> 2 02 03015 00 0000 151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</si>
  <si>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</si>
  <si>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</si>
  <si>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</si>
  <si>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</si>
  <si>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</si>
  <si>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Приложение 7</t>
  </si>
  <si>
    <t>1102</t>
  </si>
  <si>
    <t>Массовый спорт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</si>
  <si>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</si>
  <si>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</si>
  <si>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</si>
  <si>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</si>
  <si>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</si>
  <si>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</si>
  <si>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</si>
  <si>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</si>
  <si>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</si>
  <si>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</si>
  <si>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</si>
  <si>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</si>
  <si>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</si>
  <si>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</si>
  <si>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 xml:space="preserve">ГРУППАМ ВИДОВ РАСХОДОВ, РАЗДЕЛАМ, ПОДРАЗДЕЛАМ ПО НЕПРОГРАММНЫМ НАПРАВЛЕНИЯМ ДЕЯТЕЛЬНОСТИ КЛАССИФИКАЦИИ РАСХОДОВ БЮДЖЕТА </t>
  </si>
  <si>
    <t xml:space="preserve">ВЕДОМСТВЕННАЯ СТРУКТУРА РАСХОДОВ БЮДЖЕТА  </t>
  </si>
  <si>
    <t xml:space="preserve">                                 Приложение 13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</si>
  <si>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</si>
  <si>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</si>
  <si>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</si>
  <si>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</si>
  <si>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</si>
  <si>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</si>
  <si>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</si>
  <si>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</si>
  <si>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</si>
  <si>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</si>
  <si>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</si>
  <si>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</si>
  <si>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</si>
  <si>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</si>
  <si>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</si>
  <si>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</si>
  <si>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</si>
  <si>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</si>
  <si>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</si>
  <si>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</si>
  <si>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</si>
  <si>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</si>
  <si>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</si>
  <si>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</si>
  <si>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</si>
  <si>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</si>
  <si>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</si>
  <si>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</si>
  <si>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</si>
  <si>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</si>
  <si>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</si>
  <si>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</si>
  <si>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</si>
  <si>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</si>
  <si>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</si>
  <si>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</si>
  <si>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</si>
  <si>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</si>
  <si>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</si>
  <si>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000 01 03 00 00 00 0000 000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</si>
  <si>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</si>
  <si>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</si>
  <si>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</si>
  <si>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</si>
  <si>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</si>
  <si>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</si>
  <si>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</si>
  <si>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</si>
  <si>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</si>
  <si>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</si>
  <si>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</si>
  <si>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</si>
  <si>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</si>
  <si>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</si>
  <si>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</si>
  <si>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</si>
  <si>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</si>
  <si>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</si>
  <si>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</si>
  <si>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</si>
  <si>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</si>
  <si>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</si>
  <si>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</si>
  <si>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</si>
  <si>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</si>
  <si>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</si>
  <si>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</si>
  <si>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Глава Червянского МО</t>
  </si>
  <si>
    <t>КОГСУ</t>
  </si>
  <si>
    <t>Оплата труда  и  начисления на выплаты по оплате труда</t>
  </si>
  <si>
    <t>Начисления на выплаты по оплате труда</t>
  </si>
  <si>
    <t>Прочие выплаты</t>
  </si>
  <si>
    <t>00 0 0000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</si>
  <si>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</si>
  <si>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</si>
  <si>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</si>
  <si>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</si>
  <si>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</si>
  <si>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текущие расходы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</si>
  <si>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</si>
  <si>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</si>
  <si>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</si>
  <si>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</si>
  <si>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финансовых, налоговых  и таможенных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</si>
  <si>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</si>
  <si>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</si>
  <si>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Прочие работы, услуги</t>
  </si>
  <si>
    <t>Жилищно-коммунальное хозяйство</t>
  </si>
  <si>
    <t>Мероприятия по организации и содержанию  мест захоронений</t>
  </si>
  <si>
    <t>Арендная плата</t>
  </si>
  <si>
    <t>Учреждения культуры и мероприятия в сфере культуры и кинематографии</t>
  </si>
  <si>
    <t xml:space="preserve">Оплата труда и начисления на выплаты по оплате труда </t>
  </si>
  <si>
    <t>Приобретение услуг</t>
  </si>
  <si>
    <t>Обеспечение деятельности учреждений культуры в сфере библиотечного обслуживания</t>
  </si>
  <si>
    <t>ИТОГО</t>
  </si>
  <si>
    <t>(тыс. рублей)</t>
  </si>
  <si>
    <t>0107</t>
  </si>
  <si>
    <t xml:space="preserve">                                 Червянского муниципального образования</t>
  </si>
  <si>
    <t>ИСТОЧНИКИ ВНУТРЕННЕГО ФИНАНСИРОВАНИЯ ДЕФИЦИТА БЮДЖЕТА ЧЕРВЯНСКОГО МУНИЦИПАЛЬНОГО ОБРАЗОВАНИЯ  НА 2015 ГОД И ПЛАНОВЫЙ ПЕРИОД 2016 и 2017 ГОДОВ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</si>
  <si>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</si>
  <si>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</si>
  <si>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</si>
  <si>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</si>
  <si>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 xml:space="preserve">                                 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</si>
  <si>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</si>
  <si>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</si>
  <si>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</si>
  <si>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</si>
  <si>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 xml:space="preserve"> НА 2016 ГОД</t>
  </si>
  <si>
    <t xml:space="preserve">  НА 2016 ГОД</t>
  </si>
  <si>
    <t xml:space="preserve">2016 год </t>
  </si>
  <si>
    <t>Плановый период 2017 год</t>
  </si>
  <si>
    <t xml:space="preserve">Плановый период 2018 год </t>
  </si>
  <si>
    <t>2018г</t>
  </si>
  <si>
    <t xml:space="preserve">ПРОГНОЗИРУЕМЫЕ ДОХОДЫ БЮДЖЕТА ЧЕРВЯНСКОГО МУНИЦИПАЛЬНОГО ОБРАЗОВАНИЯ НА 2016 ГОД 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</si>
  <si>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</si>
  <si>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</si>
  <si>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</si>
  <si>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</si>
  <si>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</si>
  <si>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</si>
  <si>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 xml:space="preserve"> 1 06 06043 10 2100 110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</si>
  <si>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</si>
  <si>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</si>
  <si>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</si>
  <si>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</si>
  <si>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</si>
  <si>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</si>
  <si>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</si>
  <si>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</si>
  <si>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</si>
  <si>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</si>
  <si>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</si>
  <si>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</si>
  <si>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</si>
  <si>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</si>
  <si>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</si>
  <si>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</si>
  <si>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</si>
  <si>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</si>
  <si>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</si>
  <si>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 xml:space="preserve">ЧЕРВЯНСКОЕ  МУНИЦИПАЛЬНОЕ ОБРАЗОВАНИЕ Сводная бюджетная роспись 
на 2016 год 
</t>
  </si>
  <si>
    <t>90А0673150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</si>
  <si>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</si>
  <si>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</si>
  <si>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 государственных (муниципальных) органов</t>
  </si>
  <si>
    <t>Заработная плата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</si>
  <si>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</t>
  </si>
  <si>
    <t>Фонд оплаты труда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</si>
  <si>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</si>
  <si>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государственных (муниципальных) нудж </t>
  </si>
  <si>
    <t xml:space="preserve">Обеспечение деятельности финансовых,налоговых и таможенных органов и органов финансового  (финансово-бюджетного) надзора </t>
  </si>
  <si>
    <t>Перечисление  другим бюджетам бюджетной системы РФ</t>
  </si>
  <si>
    <t>Резервный фонд администрации Червянского муниципального образования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</si>
  <si>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</si>
  <si>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Национальная оборона</t>
  </si>
  <si>
    <t>Национальная безопасность и правоохранительная деятельность</t>
  </si>
  <si>
    <t>Обеспечение деятельности служб защиты населения и территорий от чрезвычйных ситуаций</t>
  </si>
  <si>
    <t>Осуществление  переданных полномочийв части защиты населения и территории от чрезвычайных ситуаций</t>
  </si>
  <si>
    <t>Муниципальная программа:Профилактика терроризма и экстремизма в Червянском муниципальном образовании на 2015-2017г.</t>
  </si>
  <si>
    <t>Основное мероприятие МП "Профилактика терроризма и экстремизма в Червянском муниципальном образовании на 2015 - 2017 годы"</t>
  </si>
  <si>
    <t xml:space="preserve">Реализация направлений расходов основного мероприятия и (или) ведомственной целевой программы, подпрограммы муниципальной программы </t>
  </si>
  <si>
    <t>Работы, услуги по содержанию имущества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</si>
  <si>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</si>
  <si>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9020100000</t>
  </si>
  <si>
    <t>9020180190</t>
  </si>
  <si>
    <t>90А673150</t>
  </si>
  <si>
    <t>7702288060</t>
  </si>
  <si>
    <t>7702200000</t>
  </si>
  <si>
    <t xml:space="preserve"> Муниципальная программа:«Безопасность дорожного движения 
в Червянском муниципальном образовании  на 2014-2018 гг.»
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</si>
  <si>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</si>
  <si>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Муниципальная программа:«Безопасность дорожного движения 
в Червянском муниципальном образовании  на 2014-2018 гг.»
</t>
  </si>
  <si>
    <t>Утверждаю</t>
  </si>
  <si>
    <t>_______________А. С. Рукосуев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</si>
  <si>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государственных(муниципальных)органов</t>
  </si>
  <si>
    <t>Иные выплаты персоналу государственных(муниципальных)органов,за исключением фонда оплаты труда</t>
  </si>
  <si>
    <t xml:space="preserve">Прочая закупка товаров, работ и услуг для обеспечения государственных (муниципальных) нудж </t>
  </si>
  <si>
    <t>Уплата налогов,сборов и иных платежей</t>
  </si>
  <si>
    <t>Фонд оплаты труда казенных учреждений</t>
  </si>
  <si>
    <t>Пособия,компенсации и иные социальные выплаты гражданам,кроме публичных нормативных обязательств</t>
  </si>
  <si>
    <t>№138 от 12.01.2016 г.</t>
  </si>
  <si>
    <t xml:space="preserve"> №138 от 12.01.2016 г.  </t>
  </si>
</sst>
</file>

<file path=xl/styles.xml><?xml version="1.0" encoding="utf-8"?>
<styleSheet xmlns="http://schemas.openxmlformats.org/spreadsheetml/2006/main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</numFmts>
  <fonts count="3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169" fontId="15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9" fontId="14" fillId="0" borderId="2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169" fontId="15" fillId="0" borderId="0" xfId="0" applyNumberFormat="1" applyFont="1" applyBorder="1" applyAlignment="1">
      <alignment horizontal="center" vertical="center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0" fontId="20" fillId="2" borderId="2" xfId="1" applyFont="1" applyFill="1" applyBorder="1" applyAlignment="1">
      <alignment horizontal="center" vertical="center" wrapText="1"/>
    </xf>
    <xf numFmtId="1" fontId="20" fillId="2" borderId="2" xfId="1" applyNumberFormat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166" fontId="20" fillId="2" borderId="2" xfId="1" applyNumberFormat="1" applyFont="1" applyFill="1" applyBorder="1" applyAlignment="1">
      <alignment vertical="center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166" fontId="19" fillId="2" borderId="2" xfId="1" applyNumberFormat="1" applyFont="1" applyFill="1" applyBorder="1" applyAlignment="1">
      <alignment vertical="center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166" fontId="19" fillId="0" borderId="2" xfId="1" applyNumberFormat="1" applyFont="1" applyFill="1" applyBorder="1" applyAlignment="1">
      <alignment vertical="center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166" fontId="19" fillId="2" borderId="2" xfId="0" applyNumberFormat="1" applyFont="1" applyFill="1" applyBorder="1" applyAlignment="1">
      <alignment vertical="center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166" fontId="19" fillId="0" borderId="2" xfId="0" applyNumberFormat="1" applyFont="1" applyFill="1" applyBorder="1" applyAlignment="1">
      <alignment vertical="center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166" fontId="20" fillId="2" borderId="2" xfId="0" applyNumberFormat="1" applyFont="1" applyFill="1" applyBorder="1" applyAlignment="1">
      <alignment vertical="center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center" vertical="center" wrapText="1" readingOrder="1"/>
    </xf>
    <xf numFmtId="169" fontId="24" fillId="0" borderId="0" xfId="0" applyNumberFormat="1" applyFont="1" applyBorder="1"/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169" fontId="24" fillId="0" borderId="0" xfId="0" applyNumberFormat="1" applyFont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0" fontId="4" fillId="0" borderId="2" xfId="0" applyFont="1" applyBorder="1" applyAlignment="1">
      <alignment horizontal="center" vertical="center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24" fillId="5" borderId="0" xfId="0" applyFont="1" applyFill="1"/>
    <xf numFmtId="49" fontId="1" fillId="2" borderId="0" xfId="1" applyNumberFormat="1" applyFont="1" applyFill="1" applyAlignment="1">
      <alignment horizontal="left" vertical="top"/>
    </xf>
    <xf numFmtId="0" fontId="31" fillId="6" borderId="2" xfId="0" applyFont="1" applyFill="1" applyBorder="1" applyAlignment="1">
      <alignment horizontal="center" wrapText="1"/>
    </xf>
    <xf numFmtId="49" fontId="28" fillId="6" borderId="2" xfId="0" applyNumberFormat="1" applyFont="1" applyFill="1" applyBorder="1" applyAlignment="1">
      <alignment horizontal="center" vertical="top" wrapText="1"/>
    </xf>
    <xf numFmtId="0" fontId="28" fillId="6" borderId="2" xfId="0" applyFont="1" applyFill="1" applyBorder="1" applyAlignment="1">
      <alignment horizontal="center" vertical="top" wrapText="1"/>
    </xf>
    <xf numFmtId="2" fontId="28" fillId="6" borderId="2" xfId="0" applyNumberFormat="1" applyFont="1" applyFill="1" applyBorder="1" applyAlignment="1">
      <alignment horizontal="center" vertical="top" wrapText="1"/>
    </xf>
    <xf numFmtId="49" fontId="31" fillId="6" borderId="2" xfId="0" applyNumberFormat="1" applyFont="1" applyFill="1" applyBorder="1" applyAlignment="1">
      <alignment horizontal="center" vertical="top" wrapText="1"/>
    </xf>
    <xf numFmtId="0" fontId="31" fillId="6" borderId="2" xfId="0" applyFont="1" applyFill="1" applyBorder="1" applyAlignment="1">
      <alignment horizontal="center" vertical="top" wrapText="1"/>
    </xf>
    <xf numFmtId="2" fontId="31" fillId="6" borderId="2" xfId="0" applyNumberFormat="1" applyFont="1" applyFill="1" applyBorder="1" applyAlignment="1">
      <alignment horizontal="center" vertical="top" wrapText="1"/>
    </xf>
    <xf numFmtId="0" fontId="28" fillId="6" borderId="2" xfId="0" applyNumberFormat="1" applyFont="1" applyFill="1" applyBorder="1" applyAlignment="1">
      <alignment horizontal="center" vertical="top" wrapText="1"/>
    </xf>
    <xf numFmtId="49" fontId="32" fillId="6" borderId="2" xfId="0" applyNumberFormat="1" applyFont="1" applyFill="1" applyBorder="1" applyAlignment="1">
      <alignment horizontal="center" vertical="top" wrapText="1"/>
    </xf>
    <xf numFmtId="0" fontId="32" fillId="6" borderId="2" xfId="0" applyFont="1" applyFill="1" applyBorder="1" applyAlignment="1">
      <alignment horizontal="center" vertical="top" wrapText="1"/>
    </xf>
    <xf numFmtId="2" fontId="32" fillId="6" borderId="2" xfId="0" applyNumberFormat="1" applyFont="1" applyFill="1" applyBorder="1" applyAlignment="1">
      <alignment horizontal="center" vertical="top" wrapText="1"/>
    </xf>
    <xf numFmtId="0" fontId="33" fillId="6" borderId="2" xfId="0" applyFont="1" applyFill="1" applyBorder="1" applyAlignment="1">
      <alignment horizontal="center" vertical="top" wrapText="1"/>
    </xf>
    <xf numFmtId="49" fontId="33" fillId="6" borderId="2" xfId="0" applyNumberFormat="1" applyFont="1" applyFill="1" applyBorder="1" applyAlignment="1">
      <alignment horizontal="center" vertical="top" wrapText="1"/>
    </xf>
    <xf numFmtId="0" fontId="31" fillId="6" borderId="9" xfId="0" applyFont="1" applyFill="1" applyBorder="1" applyAlignment="1">
      <alignment horizontal="center" vertical="top" wrapText="1"/>
    </xf>
    <xf numFmtId="49" fontId="31" fillId="6" borderId="9" xfId="0" applyNumberFormat="1" applyFont="1" applyFill="1" applyBorder="1" applyAlignment="1">
      <alignment horizontal="center" vertical="top" wrapText="1"/>
    </xf>
    <xf numFmtId="0" fontId="32" fillId="6" borderId="9" xfId="0" applyFont="1" applyFill="1" applyBorder="1" applyAlignment="1">
      <alignment horizontal="center" vertical="top" wrapText="1"/>
    </xf>
    <xf numFmtId="2" fontId="31" fillId="6" borderId="9" xfId="0" applyNumberFormat="1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right"/>
    </xf>
    <xf numFmtId="0" fontId="35" fillId="0" borderId="0" xfId="0" applyFont="1" applyBorder="1"/>
    <xf numFmtId="0" fontId="30" fillId="0" borderId="0" xfId="0" applyFont="1" applyFill="1" applyBorder="1" applyAlignment="1"/>
    <xf numFmtId="0" fontId="34" fillId="6" borderId="2" xfId="0" applyFont="1" applyFill="1" applyBorder="1" applyAlignment="1">
      <alignment horizontal="center" wrapText="1"/>
    </xf>
    <xf numFmtId="0" fontId="30" fillId="6" borderId="2" xfId="0" applyFont="1" applyFill="1" applyBorder="1" applyAlignment="1">
      <alignment vertical="top" wrapText="1"/>
    </xf>
    <xf numFmtId="0" fontId="34" fillId="6" borderId="2" xfId="0" applyFont="1" applyFill="1" applyBorder="1" applyAlignment="1">
      <alignment vertical="top" wrapText="1"/>
    </xf>
    <xf numFmtId="0" fontId="30" fillId="6" borderId="2" xfId="0" applyFont="1" applyFill="1" applyBorder="1" applyAlignment="1">
      <alignment horizontal="justify" vertical="top" wrapText="1"/>
    </xf>
    <xf numFmtId="0" fontId="34" fillId="6" borderId="2" xfId="0" applyFont="1" applyFill="1" applyBorder="1" applyAlignment="1">
      <alignment horizontal="justify" vertical="top" wrapText="1"/>
    </xf>
    <xf numFmtId="0" fontId="36" fillId="6" borderId="2" xfId="0" applyFont="1" applyFill="1" applyBorder="1" applyAlignment="1">
      <alignment vertical="top" wrapText="1"/>
    </xf>
    <xf numFmtId="0" fontId="36" fillId="6" borderId="2" xfId="0" applyFont="1" applyFill="1" applyBorder="1" applyAlignment="1">
      <alignment horizontal="justify" vertical="top" wrapText="1"/>
    </xf>
    <xf numFmtId="0" fontId="34" fillId="6" borderId="9" xfId="0" applyFont="1" applyFill="1" applyBorder="1" applyAlignment="1">
      <alignment vertical="top" wrapText="1"/>
    </xf>
    <xf numFmtId="0" fontId="30" fillId="6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8" fillId="6" borderId="2" xfId="0" applyFont="1" applyFill="1" applyBorder="1" applyAlignment="1">
      <alignment horizontal="center" vertical="top" wrapText="1"/>
    </xf>
    <xf numFmtId="2" fontId="28" fillId="6" borderId="2" xfId="0" applyNumberFormat="1" applyFont="1" applyFill="1" applyBorder="1" applyAlignment="1">
      <alignment horizontal="center" vertical="top" wrapText="1"/>
    </xf>
    <xf numFmtId="0" fontId="30" fillId="6" borderId="2" xfId="0" applyFont="1" applyFill="1" applyBorder="1" applyAlignment="1">
      <alignment vertical="top" wrapText="1"/>
    </xf>
    <xf numFmtId="49" fontId="28" fillId="6" borderId="2" xfId="0" applyNumberFormat="1" applyFont="1" applyFill="1" applyBorder="1" applyAlignment="1">
      <alignment horizontal="center" vertical="top" wrapText="1"/>
    </xf>
    <xf numFmtId="0" fontId="28" fillId="6" borderId="2" xfId="0" applyFont="1" applyFill="1" applyBorder="1" applyAlignment="1">
      <alignment horizontal="center" vertical="top" wrapText="1"/>
    </xf>
    <xf numFmtId="2" fontId="28" fillId="6" borderId="2" xfId="0" applyNumberFormat="1" applyFont="1" applyFill="1" applyBorder="1" applyAlignment="1">
      <alignment horizontal="center" vertical="top" wrapText="1"/>
    </xf>
    <xf numFmtId="0" fontId="30" fillId="6" borderId="2" xfId="0" applyFont="1" applyFill="1" applyBorder="1" applyAlignment="1">
      <alignment vertical="top" wrapText="1"/>
    </xf>
    <xf numFmtId="49" fontId="28" fillId="6" borderId="2" xfId="0" applyNumberFormat="1" applyFont="1" applyFill="1" applyBorder="1" applyAlignment="1">
      <alignment horizontal="center" vertical="top" wrapText="1"/>
    </xf>
    <xf numFmtId="0" fontId="33" fillId="6" borderId="2" xfId="0" applyFont="1" applyFill="1" applyBorder="1" applyAlignment="1">
      <alignment horizontal="center" vertical="top" wrapText="1"/>
    </xf>
    <xf numFmtId="0" fontId="29" fillId="0" borderId="0" xfId="0" applyFont="1" applyAlignment="1"/>
    <xf numFmtId="0" fontId="20" fillId="2" borderId="0" xfId="1" applyFont="1" applyFill="1" applyAlignment="1">
      <alignment horizontal="center" wrapText="1"/>
    </xf>
    <xf numFmtId="0" fontId="22" fillId="0" borderId="0" xfId="0" applyFont="1" applyAlignment="1">
      <alignment horizontal="right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28" fillId="6" borderId="2" xfId="0" applyFont="1" applyFill="1" applyBorder="1" applyAlignment="1">
      <alignment horizontal="center" vertical="top" wrapText="1"/>
    </xf>
    <xf numFmtId="2" fontId="28" fillId="6" borderId="2" xfId="0" applyNumberFormat="1" applyFont="1" applyFill="1" applyBorder="1" applyAlignment="1">
      <alignment horizontal="center" vertical="top" wrapText="1"/>
    </xf>
    <xf numFmtId="0" fontId="30" fillId="6" borderId="2" xfId="0" applyFont="1" applyFill="1" applyBorder="1" applyAlignment="1">
      <alignment vertical="top" wrapText="1"/>
    </xf>
    <xf numFmtId="49" fontId="28" fillId="6" borderId="2" xfId="0" applyNumberFormat="1" applyFont="1" applyFill="1" applyBorder="1" applyAlignment="1">
      <alignment horizontal="center" vertical="top" wrapText="1"/>
    </xf>
    <xf numFmtId="0" fontId="33" fillId="6" borderId="2" xfId="0" applyFont="1" applyFill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justify" wrapText="1"/>
    </xf>
    <xf numFmtId="0" fontId="30" fillId="0" borderId="0" xfId="0" applyFont="1" applyBorder="1" applyAlignment="1">
      <alignment horizontal="center" vertical="justify"/>
    </xf>
    <xf numFmtId="0" fontId="30" fillId="6" borderId="2" xfId="0" applyFont="1" applyFill="1" applyBorder="1" applyAlignment="1">
      <alignment horizontal="center" vertical="top" wrapText="1"/>
    </xf>
    <xf numFmtId="0" fontId="37" fillId="6" borderId="2" xfId="0" applyFont="1" applyFill="1" applyBorder="1" applyAlignment="1">
      <alignment horizontal="center" vertical="top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E58"/>
  <sheetViews>
    <sheetView topLeftCell="A34" workbookViewId="0">
      <selection activeCell="B4" sqref="B4"/>
    </sheetView>
  </sheetViews>
  <sheetFormatPr defaultRowHeight="15.75"/>
  <cols>
    <col min="1" max="1" width="58" style="76" customWidth="1"/>
    <col min="2" max="2" width="28.42578125" style="76" customWidth="1"/>
    <col min="3" max="3" width="16" style="76" customWidth="1"/>
    <col min="4" max="16384" width="9.140625" style="78"/>
  </cols>
  <sheetData>
    <row r="1" spans="1:3">
      <c r="B1" s="77" t="s">
        <v>151</v>
      </c>
    </row>
    <row r="2" spans="1:3">
      <c r="B2" s="77" t="s">
        <v>26</v>
      </c>
    </row>
    <row r="3" spans="1:3">
      <c r="B3" s="77" t="s">
        <v>226</v>
      </c>
    </row>
    <row r="4" spans="1:3">
      <c r="B4" s="77" t="s">
        <v>353</v>
      </c>
    </row>
    <row r="5" spans="1:3" ht="5.25" customHeight="1"/>
    <row r="6" spans="1:3" ht="24.75" customHeight="1">
      <c r="A6" s="217" t="s">
        <v>286</v>
      </c>
      <c r="B6" s="217"/>
      <c r="C6" s="217"/>
    </row>
    <row r="7" spans="1:3" ht="15.75" customHeight="1">
      <c r="A7" s="217"/>
      <c r="B7" s="217"/>
      <c r="C7" s="217"/>
    </row>
    <row r="8" spans="1:3">
      <c r="C8" s="79" t="s">
        <v>142</v>
      </c>
    </row>
    <row r="9" spans="1:3" ht="47.25">
      <c r="A9" s="80" t="s">
        <v>3</v>
      </c>
      <c r="B9" s="80" t="s">
        <v>0</v>
      </c>
      <c r="C9" s="81" t="s">
        <v>4</v>
      </c>
    </row>
    <row r="10" spans="1:3">
      <c r="A10" s="82" t="s">
        <v>5</v>
      </c>
      <c r="B10" s="83" t="s">
        <v>27</v>
      </c>
      <c r="C10" s="84">
        <f>C11+C14+C20+C23+C36</f>
        <v>343664.74</v>
      </c>
    </row>
    <row r="11" spans="1:3">
      <c r="A11" s="85" t="s">
        <v>6</v>
      </c>
      <c r="B11" s="86" t="s">
        <v>28</v>
      </c>
      <c r="C11" s="87">
        <v>130000</v>
      </c>
    </row>
    <row r="12" spans="1:3">
      <c r="A12" s="88" t="s">
        <v>7</v>
      </c>
      <c r="B12" s="86" t="s">
        <v>29</v>
      </c>
      <c r="C12" s="87">
        <v>130000</v>
      </c>
    </row>
    <row r="13" spans="1:3" ht="97.5">
      <c r="A13" s="89" t="s">
        <v>227</v>
      </c>
      <c r="B13" s="86" t="s">
        <v>30</v>
      </c>
      <c r="C13" s="90">
        <v>130000</v>
      </c>
    </row>
    <row r="14" spans="1:3" ht="47.25">
      <c r="A14" s="85" t="s">
        <v>8</v>
      </c>
      <c r="B14" s="83" t="s">
        <v>76</v>
      </c>
      <c r="C14" s="84">
        <f>C15</f>
        <v>166664.74</v>
      </c>
    </row>
    <row r="15" spans="1:3" ht="31.5">
      <c r="A15" s="88" t="s">
        <v>9</v>
      </c>
      <c r="B15" s="86" t="s">
        <v>77</v>
      </c>
      <c r="C15" s="87">
        <f>C16+C17+C18+C19</f>
        <v>166664.74</v>
      </c>
    </row>
    <row r="16" spans="1:3" ht="47.25">
      <c r="A16" s="89" t="s">
        <v>10</v>
      </c>
      <c r="B16" s="86" t="s">
        <v>31</v>
      </c>
      <c r="C16" s="87">
        <v>59137</v>
      </c>
    </row>
    <row r="17" spans="1:3" ht="78.75">
      <c r="A17" s="89" t="s">
        <v>11</v>
      </c>
      <c r="B17" s="86" t="s">
        <v>32</v>
      </c>
      <c r="C17" s="87">
        <v>898.36</v>
      </c>
    </row>
    <row r="18" spans="1:3" ht="78.75">
      <c r="A18" s="89" t="s">
        <v>12</v>
      </c>
      <c r="B18" s="86" t="s">
        <v>33</v>
      </c>
      <c r="C18" s="87">
        <v>129072.94</v>
      </c>
    </row>
    <row r="19" spans="1:3" ht="78.75">
      <c r="A19" s="89" t="s">
        <v>13</v>
      </c>
      <c r="B19" s="86" t="s">
        <v>34</v>
      </c>
      <c r="C19" s="87">
        <v>-22443.56</v>
      </c>
    </row>
    <row r="20" spans="1:3">
      <c r="A20" s="85" t="s">
        <v>14</v>
      </c>
      <c r="B20" s="86" t="s">
        <v>35</v>
      </c>
      <c r="C20" s="87">
        <f>C21</f>
        <v>0</v>
      </c>
    </row>
    <row r="21" spans="1:3">
      <c r="A21" s="88" t="s">
        <v>37</v>
      </c>
      <c r="B21" s="86" t="s">
        <v>36</v>
      </c>
      <c r="C21" s="87">
        <v>0</v>
      </c>
    </row>
    <row r="22" spans="1:3" ht="18" customHeight="1">
      <c r="A22" s="89" t="s">
        <v>37</v>
      </c>
      <c r="B22" s="86" t="s">
        <v>38</v>
      </c>
      <c r="C22" s="90">
        <v>0</v>
      </c>
    </row>
    <row r="23" spans="1:3">
      <c r="A23" s="85" t="s">
        <v>15</v>
      </c>
      <c r="B23" s="86" t="s">
        <v>40</v>
      </c>
      <c r="C23" s="87">
        <f>C24+C28</f>
        <v>42000</v>
      </c>
    </row>
    <row r="24" spans="1:3">
      <c r="A24" s="88" t="s">
        <v>39</v>
      </c>
      <c r="B24" s="86" t="s">
        <v>41</v>
      </c>
      <c r="C24" s="87">
        <f>C25</f>
        <v>20000</v>
      </c>
    </row>
    <row r="25" spans="1:3" ht="50.25" customHeight="1">
      <c r="A25" s="88" t="s">
        <v>307</v>
      </c>
      <c r="B25" s="86" t="s">
        <v>308</v>
      </c>
      <c r="C25" s="87">
        <f>C27+C26</f>
        <v>20000</v>
      </c>
    </row>
    <row r="26" spans="1:3" ht="78.75" customHeight="1">
      <c r="A26" s="88" t="s">
        <v>306</v>
      </c>
      <c r="B26" s="86" t="s">
        <v>304</v>
      </c>
      <c r="C26" s="90">
        <v>19000</v>
      </c>
    </row>
    <row r="27" spans="1:3" ht="64.5" customHeight="1">
      <c r="A27" s="88" t="s">
        <v>305</v>
      </c>
      <c r="B27" s="86" t="s">
        <v>303</v>
      </c>
      <c r="C27" s="90">
        <v>1000</v>
      </c>
    </row>
    <row r="28" spans="1:3" ht="35.25" customHeight="1">
      <c r="A28" s="88" t="s">
        <v>44</v>
      </c>
      <c r="B28" s="86" t="s">
        <v>302</v>
      </c>
      <c r="C28" s="90">
        <f>C29+C31</f>
        <v>22000</v>
      </c>
    </row>
    <row r="29" spans="1:3" ht="21.75" customHeight="1">
      <c r="A29" s="88" t="s">
        <v>301</v>
      </c>
      <c r="B29" s="86" t="s">
        <v>300</v>
      </c>
      <c r="C29" s="90">
        <f>C30</f>
        <v>1000</v>
      </c>
    </row>
    <row r="30" spans="1:3" ht="47.25">
      <c r="A30" s="88" t="s">
        <v>299</v>
      </c>
      <c r="B30" s="86" t="s">
        <v>300</v>
      </c>
      <c r="C30" s="90">
        <v>1000</v>
      </c>
    </row>
    <row r="31" spans="1:3">
      <c r="A31" s="91" t="s">
        <v>44</v>
      </c>
      <c r="B31" s="86" t="s">
        <v>45</v>
      </c>
      <c r="C31" s="92">
        <f>C34+C35</f>
        <v>21000</v>
      </c>
    </row>
    <row r="32" spans="1:3" ht="23.25" customHeight="1">
      <c r="A32" s="91" t="s">
        <v>297</v>
      </c>
      <c r="B32" s="86" t="s">
        <v>298</v>
      </c>
      <c r="C32" s="92">
        <f>C33</f>
        <v>21000</v>
      </c>
    </row>
    <row r="33" spans="1:3" ht="55.5" customHeight="1">
      <c r="A33" s="91" t="s">
        <v>295</v>
      </c>
      <c r="B33" s="86" t="s">
        <v>296</v>
      </c>
      <c r="C33" s="92">
        <f>C35+C34</f>
        <v>21000</v>
      </c>
    </row>
    <row r="34" spans="1:3" ht="63">
      <c r="A34" s="93" t="s">
        <v>294</v>
      </c>
      <c r="B34" s="86" t="s">
        <v>293</v>
      </c>
      <c r="C34" s="94">
        <v>1000</v>
      </c>
    </row>
    <row r="35" spans="1:3" ht="78.75">
      <c r="A35" s="93" t="s">
        <v>292</v>
      </c>
      <c r="B35" s="86" t="s">
        <v>291</v>
      </c>
      <c r="C35" s="94">
        <v>20000</v>
      </c>
    </row>
    <row r="36" spans="1:3" ht="31.5">
      <c r="A36" s="95" t="s">
        <v>287</v>
      </c>
      <c r="B36" s="99" t="s">
        <v>288</v>
      </c>
      <c r="C36" s="100">
        <f>C37</f>
        <v>5000</v>
      </c>
    </row>
    <row r="37" spans="1:3" ht="63">
      <c r="A37" s="91" t="s">
        <v>289</v>
      </c>
      <c r="B37" s="96" t="s">
        <v>290</v>
      </c>
      <c r="C37" s="92">
        <v>5000</v>
      </c>
    </row>
    <row r="38" spans="1:3" ht="78.75" hidden="1">
      <c r="A38" s="91" t="s">
        <v>67</v>
      </c>
      <c r="B38" s="96" t="s">
        <v>66</v>
      </c>
      <c r="C38" s="92">
        <v>0</v>
      </c>
    </row>
    <row r="39" spans="1:3" ht="94.5" hidden="1">
      <c r="A39" s="93" t="s">
        <v>58</v>
      </c>
      <c r="B39" s="96" t="s">
        <v>59</v>
      </c>
      <c r="C39" s="94">
        <v>0</v>
      </c>
    </row>
    <row r="40" spans="1:3" ht="94.5" hidden="1">
      <c r="A40" s="97" t="s">
        <v>61</v>
      </c>
      <c r="B40" s="96" t="s">
        <v>60</v>
      </c>
      <c r="C40" s="92">
        <v>0</v>
      </c>
    </row>
    <row r="41" spans="1:3" ht="94.5" hidden="1">
      <c r="A41" s="97" t="s">
        <v>64</v>
      </c>
      <c r="B41" s="96" t="s">
        <v>62</v>
      </c>
      <c r="C41" s="92">
        <v>0</v>
      </c>
    </row>
    <row r="42" spans="1:3" ht="94.5" hidden="1">
      <c r="A42" s="97" t="s">
        <v>65</v>
      </c>
      <c r="B42" s="96" t="s">
        <v>63</v>
      </c>
      <c r="C42" s="94">
        <v>0</v>
      </c>
    </row>
    <row r="43" spans="1:3">
      <c r="A43" s="98" t="s">
        <v>18</v>
      </c>
      <c r="B43" s="99" t="s">
        <v>69</v>
      </c>
      <c r="C43" s="100">
        <f>C44</f>
        <v>1884200</v>
      </c>
    </row>
    <row r="44" spans="1:3" ht="47.25">
      <c r="A44" s="95" t="s">
        <v>19</v>
      </c>
      <c r="B44" s="96" t="s">
        <v>70</v>
      </c>
      <c r="C44" s="92">
        <f>C45+C48+C51</f>
        <v>1884200</v>
      </c>
    </row>
    <row r="45" spans="1:3" ht="31.5">
      <c r="A45" s="101" t="s">
        <v>20</v>
      </c>
      <c r="B45" s="96" t="s">
        <v>71</v>
      </c>
      <c r="C45" s="92">
        <f>C46</f>
        <v>851300</v>
      </c>
    </row>
    <row r="46" spans="1:3" ht="31.5">
      <c r="A46" s="102" t="s">
        <v>21</v>
      </c>
      <c r="B46" s="96" t="s">
        <v>72</v>
      </c>
      <c r="C46" s="92">
        <f>C47</f>
        <v>851300</v>
      </c>
    </row>
    <row r="47" spans="1:3" ht="31.5">
      <c r="A47" s="103" t="s">
        <v>68</v>
      </c>
      <c r="B47" s="96" t="s">
        <v>74</v>
      </c>
      <c r="C47" s="92">
        <v>851300</v>
      </c>
    </row>
    <row r="48" spans="1:3" ht="47.25">
      <c r="A48" s="101" t="s">
        <v>22</v>
      </c>
      <c r="B48" s="96" t="s">
        <v>75</v>
      </c>
      <c r="C48" s="92">
        <f>C49</f>
        <v>995200</v>
      </c>
    </row>
    <row r="49" spans="1:5">
      <c r="A49" s="104" t="s">
        <v>148</v>
      </c>
      <c r="B49" s="105" t="s">
        <v>149</v>
      </c>
      <c r="C49" s="94">
        <f>C50</f>
        <v>995200</v>
      </c>
    </row>
    <row r="50" spans="1:5">
      <c r="A50" s="106" t="s">
        <v>144</v>
      </c>
      <c r="B50" s="105" t="s">
        <v>143</v>
      </c>
      <c r="C50" s="94">
        <v>995200</v>
      </c>
    </row>
    <row r="51" spans="1:5" ht="31.5">
      <c r="A51" s="101" t="s">
        <v>23</v>
      </c>
      <c r="B51" s="96" t="s">
        <v>73</v>
      </c>
      <c r="C51" s="92">
        <f>C52+C55</f>
        <v>37700</v>
      </c>
    </row>
    <row r="52" spans="1:5" ht="47.25">
      <c r="A52" s="107" t="s">
        <v>147</v>
      </c>
      <c r="B52" s="105" t="s">
        <v>146</v>
      </c>
      <c r="C52" s="92">
        <f>C53</f>
        <v>37000</v>
      </c>
    </row>
    <row r="53" spans="1:5" ht="47.25">
      <c r="A53" s="106" t="s">
        <v>150</v>
      </c>
      <c r="B53" s="96" t="s">
        <v>145</v>
      </c>
      <c r="C53" s="92">
        <v>37000</v>
      </c>
    </row>
    <row r="54" spans="1:5" ht="47.25">
      <c r="A54" s="108" t="s">
        <v>218</v>
      </c>
      <c r="B54" s="105" t="s">
        <v>219</v>
      </c>
      <c r="C54" s="92">
        <v>0</v>
      </c>
    </row>
    <row r="55" spans="1:5" ht="47.25">
      <c r="A55" s="108" t="s">
        <v>220</v>
      </c>
      <c r="B55" s="105" t="s">
        <v>221</v>
      </c>
      <c r="C55" s="92">
        <v>700</v>
      </c>
    </row>
    <row r="56" spans="1:5">
      <c r="A56" s="109" t="s">
        <v>25</v>
      </c>
      <c r="B56" s="99"/>
      <c r="C56" s="100">
        <f>C10+C43</f>
        <v>2227864.7400000002</v>
      </c>
    </row>
    <row r="58" spans="1:5" ht="37.5">
      <c r="A58" s="111" t="s">
        <v>224</v>
      </c>
      <c r="B58" s="218" t="s">
        <v>225</v>
      </c>
      <c r="C58" s="218"/>
      <c r="E58" s="112"/>
    </row>
  </sheetData>
  <mergeCells count="2">
    <mergeCell ref="A6:C7"/>
    <mergeCell ref="B58:C5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5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1"/>
  <sheetViews>
    <sheetView tabSelected="1" workbookViewId="0">
      <selection activeCell="A7" sqref="A7:I8"/>
    </sheetView>
  </sheetViews>
  <sheetFormatPr defaultRowHeight="15"/>
  <cols>
    <col min="1" max="1" width="32" customWidth="1"/>
    <col min="2" max="2" width="7.140625" customWidth="1"/>
    <col min="3" max="3" width="6.140625" customWidth="1"/>
    <col min="4" max="4" width="10.5703125" customWidth="1"/>
    <col min="5" max="5" width="6.140625" customWidth="1"/>
    <col min="6" max="6" width="7.28515625" customWidth="1"/>
    <col min="7" max="7" width="22.85546875" customWidth="1"/>
    <col min="8" max="8" width="10.85546875" hidden="1" customWidth="1"/>
    <col min="9" max="9" width="9.28515625" hidden="1" customWidth="1"/>
  </cols>
  <sheetData>
    <row r="1" spans="1:9">
      <c r="G1" s="242" t="s">
        <v>344</v>
      </c>
      <c r="H1" s="242"/>
      <c r="I1" s="242"/>
    </row>
    <row r="2" spans="1:9">
      <c r="G2" s="216" t="s">
        <v>239</v>
      </c>
      <c r="H2" s="216"/>
      <c r="I2" s="216"/>
    </row>
    <row r="3" spans="1:9">
      <c r="G3" s="242" t="s">
        <v>345</v>
      </c>
      <c r="H3" s="242"/>
      <c r="I3" s="242"/>
    </row>
    <row r="4" spans="1:9">
      <c r="G4" s="242" t="s">
        <v>352</v>
      </c>
      <c r="H4" s="242"/>
      <c r="I4" s="242"/>
    </row>
    <row r="5" spans="1:9">
      <c r="G5" s="206"/>
      <c r="H5" s="206"/>
      <c r="I5" s="206"/>
    </row>
    <row r="7" spans="1:9">
      <c r="A7" s="248" t="s">
        <v>313</v>
      </c>
      <c r="B7" s="249"/>
      <c r="C7" s="249"/>
      <c r="D7" s="249"/>
      <c r="E7" s="249"/>
      <c r="F7" s="249"/>
      <c r="G7" s="249"/>
      <c r="H7" s="249"/>
      <c r="I7" s="249"/>
    </row>
    <row r="8" spans="1:9">
      <c r="A8" s="249"/>
      <c r="B8" s="249"/>
      <c r="C8" s="249"/>
      <c r="D8" s="249"/>
      <c r="E8" s="249"/>
      <c r="F8" s="249"/>
      <c r="G8" s="249"/>
      <c r="H8" s="249"/>
      <c r="I8" s="249"/>
    </row>
    <row r="9" spans="1:9">
      <c r="A9" s="194"/>
      <c r="B9" s="195"/>
      <c r="C9" s="195"/>
      <c r="D9" s="195"/>
      <c r="E9" s="195"/>
      <c r="F9" s="195"/>
      <c r="G9" s="195"/>
      <c r="H9" s="196" t="s">
        <v>267</v>
      </c>
      <c r="I9" s="196"/>
    </row>
    <row r="10" spans="1:9">
      <c r="A10" s="250" t="s">
        <v>84</v>
      </c>
      <c r="B10" s="251" t="s">
        <v>85</v>
      </c>
      <c r="C10" s="243" t="s">
        <v>164</v>
      </c>
      <c r="D10" s="243" t="s">
        <v>119</v>
      </c>
      <c r="E10" s="243" t="s">
        <v>120</v>
      </c>
      <c r="F10" s="243" t="s">
        <v>240</v>
      </c>
      <c r="G10" s="243" t="s">
        <v>282</v>
      </c>
      <c r="H10" s="243" t="s">
        <v>283</v>
      </c>
      <c r="I10" s="243" t="s">
        <v>284</v>
      </c>
    </row>
    <row r="11" spans="1:9" ht="24" customHeight="1">
      <c r="A11" s="250"/>
      <c r="B11" s="251"/>
      <c r="C11" s="243"/>
      <c r="D11" s="243"/>
      <c r="E11" s="243"/>
      <c r="F11" s="243"/>
      <c r="G11" s="243"/>
      <c r="H11" s="243"/>
      <c r="I11" s="243"/>
    </row>
    <row r="12" spans="1:9" ht="24.95" customHeight="1">
      <c r="A12" s="197">
        <v>1</v>
      </c>
      <c r="B12" s="177">
        <v>2</v>
      </c>
      <c r="C12" s="177">
        <v>3</v>
      </c>
      <c r="D12" s="177">
        <v>4</v>
      </c>
      <c r="E12" s="177">
        <v>5</v>
      </c>
      <c r="F12" s="177">
        <v>6</v>
      </c>
      <c r="G12" s="177">
        <v>7</v>
      </c>
      <c r="H12" s="177">
        <v>8</v>
      </c>
      <c r="I12" s="177">
        <v>9</v>
      </c>
    </row>
    <row r="13" spans="1:9" ht="51" customHeight="1">
      <c r="A13" s="198" t="s">
        <v>315</v>
      </c>
      <c r="B13" s="178" t="s">
        <v>89</v>
      </c>
      <c r="C13" s="179">
        <v>996</v>
      </c>
      <c r="D13" s="179">
        <v>7700300000</v>
      </c>
      <c r="E13" s="179">
        <v>0</v>
      </c>
      <c r="F13" s="179">
        <v>0</v>
      </c>
      <c r="G13" s="180">
        <f>G14</f>
        <v>236.3</v>
      </c>
      <c r="H13" s="180">
        <f t="shared" ref="H13:I14" si="0">H14</f>
        <v>262</v>
      </c>
      <c r="I13" s="180">
        <f t="shared" si="0"/>
        <v>263</v>
      </c>
    </row>
    <row r="14" spans="1:9" ht="15" customHeight="1">
      <c r="A14" s="198" t="s">
        <v>124</v>
      </c>
      <c r="B14" s="178" t="s">
        <v>89</v>
      </c>
      <c r="C14" s="179">
        <v>996</v>
      </c>
      <c r="D14" s="179">
        <v>7700300000</v>
      </c>
      <c r="E14" s="179">
        <v>0</v>
      </c>
      <c r="F14" s="179">
        <v>0</v>
      </c>
      <c r="G14" s="180">
        <f>G15</f>
        <v>236.3</v>
      </c>
      <c r="H14" s="180">
        <f t="shared" si="0"/>
        <v>262</v>
      </c>
      <c r="I14" s="180">
        <f t="shared" si="0"/>
        <v>263</v>
      </c>
    </row>
    <row r="15" spans="1:9" ht="92.25" customHeight="1">
      <c r="A15" s="198" t="s">
        <v>316</v>
      </c>
      <c r="B15" s="178" t="s">
        <v>89</v>
      </c>
      <c r="C15" s="179">
        <v>996</v>
      </c>
      <c r="D15" s="179">
        <v>7700380110</v>
      </c>
      <c r="E15" s="179">
        <v>100</v>
      </c>
      <c r="F15" s="179">
        <v>0</v>
      </c>
      <c r="G15" s="180">
        <f>G16+G21</f>
        <v>236.3</v>
      </c>
      <c r="H15" s="180">
        <f>H16+H21</f>
        <v>262</v>
      </c>
      <c r="I15" s="180">
        <f>I16+I21</f>
        <v>263</v>
      </c>
    </row>
    <row r="16" spans="1:9" ht="26.25" customHeight="1">
      <c r="A16" s="198" t="s">
        <v>241</v>
      </c>
      <c r="B16" s="178" t="s">
        <v>89</v>
      </c>
      <c r="C16" s="179">
        <v>996</v>
      </c>
      <c r="D16" s="179">
        <v>7700380110</v>
      </c>
      <c r="E16" s="179">
        <v>100</v>
      </c>
      <c r="F16" s="179">
        <v>0</v>
      </c>
      <c r="G16" s="180">
        <f>G18+G20</f>
        <v>233.3</v>
      </c>
      <c r="H16" s="180">
        <f>H18+H20</f>
        <v>260</v>
      </c>
      <c r="I16" s="180">
        <f>I18+I20</f>
        <v>260</v>
      </c>
    </row>
    <row r="17" spans="1:9" ht="29.25" customHeight="1">
      <c r="A17" s="198" t="s">
        <v>317</v>
      </c>
      <c r="B17" s="178" t="s">
        <v>89</v>
      </c>
      <c r="C17" s="179">
        <v>996</v>
      </c>
      <c r="D17" s="179">
        <v>7700380110</v>
      </c>
      <c r="E17" s="179">
        <v>120</v>
      </c>
      <c r="F17" s="179">
        <v>210</v>
      </c>
      <c r="G17" s="180"/>
      <c r="H17" s="180"/>
      <c r="I17" s="180"/>
    </row>
    <row r="18" spans="1:9" ht="30.75" customHeight="1">
      <c r="A18" s="199" t="s">
        <v>320</v>
      </c>
      <c r="B18" s="181" t="s">
        <v>89</v>
      </c>
      <c r="C18" s="182">
        <v>996</v>
      </c>
      <c r="D18" s="182">
        <v>7700380110</v>
      </c>
      <c r="E18" s="182">
        <v>121</v>
      </c>
      <c r="F18" s="182">
        <v>211</v>
      </c>
      <c r="G18" s="183">
        <v>179</v>
      </c>
      <c r="H18" s="183">
        <v>200</v>
      </c>
      <c r="I18" s="183">
        <v>200</v>
      </c>
    </row>
    <row r="19" spans="1:9" ht="25.5" customHeight="1">
      <c r="A19" s="199" t="s">
        <v>242</v>
      </c>
      <c r="B19" s="181" t="s">
        <v>89</v>
      </c>
      <c r="C19" s="182">
        <v>996</v>
      </c>
      <c r="D19" s="182">
        <v>7700380110</v>
      </c>
      <c r="E19" s="182">
        <v>129</v>
      </c>
      <c r="F19" s="182">
        <v>0</v>
      </c>
      <c r="G19" s="183">
        <v>54.3</v>
      </c>
      <c r="H19" s="183"/>
      <c r="I19" s="183"/>
    </row>
    <row r="20" spans="1:9" ht="77.25" customHeight="1">
      <c r="A20" s="199" t="s">
        <v>346</v>
      </c>
      <c r="B20" s="181" t="s">
        <v>89</v>
      </c>
      <c r="C20" s="182">
        <v>996</v>
      </c>
      <c r="D20" s="182">
        <v>7700380110</v>
      </c>
      <c r="E20" s="182">
        <v>129</v>
      </c>
      <c r="F20" s="182">
        <v>213</v>
      </c>
      <c r="G20" s="183">
        <v>54.3</v>
      </c>
      <c r="H20" s="183">
        <v>60</v>
      </c>
      <c r="I20" s="183">
        <v>60</v>
      </c>
    </row>
    <row r="21" spans="1:9" ht="54.75" customHeight="1">
      <c r="A21" s="213" t="s">
        <v>347</v>
      </c>
      <c r="B21" s="178" t="s">
        <v>89</v>
      </c>
      <c r="C21" s="179">
        <v>996</v>
      </c>
      <c r="D21" s="179">
        <v>7700380190</v>
      </c>
      <c r="E21" s="179">
        <v>122</v>
      </c>
      <c r="F21" s="179">
        <v>0</v>
      </c>
      <c r="G21" s="180">
        <v>3</v>
      </c>
      <c r="H21" s="180">
        <v>2</v>
      </c>
      <c r="I21" s="180">
        <v>3</v>
      </c>
    </row>
    <row r="22" spans="1:9" ht="16.5" customHeight="1">
      <c r="A22" s="198" t="s">
        <v>243</v>
      </c>
      <c r="B22" s="178" t="s">
        <v>89</v>
      </c>
      <c r="C22" s="179">
        <v>996</v>
      </c>
      <c r="D22" s="179">
        <v>7700380190</v>
      </c>
      <c r="E22" s="179">
        <v>122</v>
      </c>
      <c r="F22" s="179">
        <v>212</v>
      </c>
      <c r="G22" s="180">
        <v>3</v>
      </c>
      <c r="H22" s="180"/>
      <c r="I22" s="180"/>
    </row>
    <row r="23" spans="1:9" ht="41.25" customHeight="1">
      <c r="A23" s="198" t="s">
        <v>90</v>
      </c>
      <c r="B23" s="178" t="s">
        <v>91</v>
      </c>
      <c r="C23" s="179">
        <v>996</v>
      </c>
      <c r="D23" s="179">
        <v>7700400000</v>
      </c>
      <c r="E23" s="179">
        <v>0</v>
      </c>
      <c r="F23" s="179">
        <v>200</v>
      </c>
      <c r="G23" s="180">
        <f>G24</f>
        <v>1242</v>
      </c>
      <c r="H23" s="180">
        <f t="shared" ref="H23:I23" si="1">H24</f>
        <v>1589.1</v>
      </c>
      <c r="I23" s="180">
        <f t="shared" si="1"/>
        <v>1636</v>
      </c>
    </row>
    <row r="24" spans="1:9" ht="18" customHeight="1">
      <c r="A24" s="198" t="s">
        <v>126</v>
      </c>
      <c r="B24" s="178" t="s">
        <v>91</v>
      </c>
      <c r="C24" s="179">
        <v>996</v>
      </c>
      <c r="D24" s="179">
        <v>7700400000</v>
      </c>
      <c r="E24" s="179">
        <v>0</v>
      </c>
      <c r="F24" s="179">
        <v>200</v>
      </c>
      <c r="G24" s="180">
        <f>G26+G33+G42+G46+G32</f>
        <v>1242</v>
      </c>
      <c r="H24" s="180">
        <f>H26+H33+H42+H46+H32</f>
        <v>1589.1</v>
      </c>
      <c r="I24" s="180">
        <f>I26+I33+I42+I46+I32</f>
        <v>1636</v>
      </c>
    </row>
    <row r="25" spans="1:9" ht="93.75" customHeight="1">
      <c r="A25" s="198" t="s">
        <v>316</v>
      </c>
      <c r="B25" s="178" t="s">
        <v>91</v>
      </c>
      <c r="C25" s="179">
        <v>996</v>
      </c>
      <c r="D25" s="179">
        <v>7700400000</v>
      </c>
      <c r="E25" s="179">
        <v>100</v>
      </c>
      <c r="F25" s="179">
        <v>200</v>
      </c>
      <c r="G25" s="180">
        <v>1094</v>
      </c>
      <c r="H25" s="180">
        <f>H26</f>
        <v>1380</v>
      </c>
      <c r="I25" s="180">
        <f>I26</f>
        <v>1380</v>
      </c>
    </row>
    <row r="26" spans="1:9" ht="30" customHeight="1">
      <c r="A26" s="198" t="s">
        <v>317</v>
      </c>
      <c r="B26" s="178" t="s">
        <v>91</v>
      </c>
      <c r="C26" s="179">
        <v>996</v>
      </c>
      <c r="D26" s="179">
        <v>7700480110</v>
      </c>
      <c r="E26" s="179">
        <v>120</v>
      </c>
      <c r="F26" s="179">
        <v>210</v>
      </c>
      <c r="G26" s="180">
        <f>G28+G30</f>
        <v>1084</v>
      </c>
      <c r="H26" s="180">
        <f>H28+H30</f>
        <v>1380</v>
      </c>
      <c r="I26" s="180">
        <f>I28+I30</f>
        <v>1380</v>
      </c>
    </row>
    <row r="27" spans="1:9" ht="29.25" customHeight="1">
      <c r="A27" s="198" t="s">
        <v>320</v>
      </c>
      <c r="B27" s="178" t="s">
        <v>91</v>
      </c>
      <c r="C27" s="179">
        <v>996</v>
      </c>
      <c r="D27" s="179">
        <v>7700480110</v>
      </c>
      <c r="E27" s="179">
        <v>121</v>
      </c>
      <c r="F27" s="179">
        <v>0</v>
      </c>
      <c r="G27" s="180">
        <f>G28</f>
        <v>830</v>
      </c>
      <c r="H27" s="180">
        <f>H28</f>
        <v>1060</v>
      </c>
      <c r="I27" s="180">
        <f>I28</f>
        <v>1060</v>
      </c>
    </row>
    <row r="28" spans="1:9" ht="17.25" customHeight="1">
      <c r="A28" s="199" t="s">
        <v>318</v>
      </c>
      <c r="B28" s="181" t="s">
        <v>91</v>
      </c>
      <c r="C28" s="182">
        <v>996</v>
      </c>
      <c r="D28" s="182">
        <v>7700480110</v>
      </c>
      <c r="E28" s="182">
        <v>121</v>
      </c>
      <c r="F28" s="182">
        <v>211</v>
      </c>
      <c r="G28" s="183">
        <v>830</v>
      </c>
      <c r="H28" s="183">
        <v>1060</v>
      </c>
      <c r="I28" s="183">
        <v>1060</v>
      </c>
    </row>
    <row r="29" spans="1:9" ht="58.5" customHeight="1">
      <c r="A29" s="199" t="s">
        <v>319</v>
      </c>
      <c r="B29" s="181" t="s">
        <v>91</v>
      </c>
      <c r="C29" s="182">
        <v>996</v>
      </c>
      <c r="D29" s="182">
        <v>7700480110</v>
      </c>
      <c r="E29" s="182">
        <v>129</v>
      </c>
      <c r="F29" s="182"/>
      <c r="G29" s="183">
        <v>254</v>
      </c>
      <c r="H29" s="183">
        <f>H30</f>
        <v>320</v>
      </c>
      <c r="I29" s="183">
        <f>I30</f>
        <v>320</v>
      </c>
    </row>
    <row r="30" spans="1:9" ht="25.5" customHeight="1">
      <c r="A30" s="199" t="s">
        <v>242</v>
      </c>
      <c r="B30" s="181" t="s">
        <v>91</v>
      </c>
      <c r="C30" s="182">
        <v>996</v>
      </c>
      <c r="D30" s="182">
        <v>7700480110</v>
      </c>
      <c r="E30" s="182">
        <v>129</v>
      </c>
      <c r="F30" s="182">
        <v>213</v>
      </c>
      <c r="G30" s="183">
        <v>254</v>
      </c>
      <c r="H30" s="183">
        <v>320</v>
      </c>
      <c r="I30" s="183">
        <v>320</v>
      </c>
    </row>
    <row r="31" spans="1:9" ht="43.5" customHeight="1">
      <c r="A31" s="199" t="s">
        <v>347</v>
      </c>
      <c r="B31" s="181" t="s">
        <v>91</v>
      </c>
      <c r="C31" s="182">
        <v>996</v>
      </c>
      <c r="D31" s="182">
        <v>7700480190</v>
      </c>
      <c r="E31" s="182">
        <v>122</v>
      </c>
      <c r="F31" s="182"/>
      <c r="G31" s="183">
        <v>3</v>
      </c>
      <c r="H31" s="183">
        <f>H32</f>
        <v>2</v>
      </c>
      <c r="I31" s="183">
        <f>I32</f>
        <v>3</v>
      </c>
    </row>
    <row r="32" spans="1:9" ht="21.95" customHeight="1">
      <c r="A32" s="198" t="s">
        <v>243</v>
      </c>
      <c r="B32" s="178" t="s">
        <v>91</v>
      </c>
      <c r="C32" s="179">
        <v>996</v>
      </c>
      <c r="D32" s="179">
        <v>7700480190</v>
      </c>
      <c r="E32" s="179">
        <v>122</v>
      </c>
      <c r="F32" s="179">
        <v>212</v>
      </c>
      <c r="G32" s="180">
        <v>3</v>
      </c>
      <c r="H32" s="180">
        <v>2</v>
      </c>
      <c r="I32" s="180">
        <v>3</v>
      </c>
    </row>
    <row r="33" spans="1:9" ht="41.25" customHeight="1">
      <c r="A33" s="198" t="s">
        <v>321</v>
      </c>
      <c r="B33" s="178" t="s">
        <v>91</v>
      </c>
      <c r="C33" s="179">
        <v>996</v>
      </c>
      <c r="D33" s="179">
        <v>7700480190</v>
      </c>
      <c r="E33" s="179">
        <v>200</v>
      </c>
      <c r="F33" s="179">
        <v>220</v>
      </c>
      <c r="G33" s="180">
        <f>G35+G36+G37+G38+G39+G40+G41</f>
        <v>113</v>
      </c>
      <c r="H33" s="180">
        <f>H35+H36+H37+H38+H39+H40+H41</f>
        <v>147.80000000000001</v>
      </c>
      <c r="I33" s="180">
        <f>I35+I36+I37+I38+I39+I40+I41</f>
        <v>193.7</v>
      </c>
    </row>
    <row r="34" spans="1:9" ht="45" customHeight="1">
      <c r="A34" s="209" t="s">
        <v>348</v>
      </c>
      <c r="B34" s="178" t="s">
        <v>91</v>
      </c>
      <c r="C34" s="179">
        <v>996</v>
      </c>
      <c r="D34" s="179">
        <v>7700480190</v>
      </c>
      <c r="E34" s="179">
        <v>244</v>
      </c>
      <c r="F34" s="179"/>
      <c r="G34" s="180">
        <v>113</v>
      </c>
      <c r="H34" s="180">
        <f>H35+H36+H37+H38+H39+H40+H41</f>
        <v>147.80000000000001</v>
      </c>
      <c r="I34" s="180">
        <f>I35+I36+I37+I38+I39+I40+I41</f>
        <v>193.7</v>
      </c>
    </row>
    <row r="35" spans="1:9" ht="21.95" customHeight="1">
      <c r="A35" s="199" t="s">
        <v>245</v>
      </c>
      <c r="B35" s="181" t="s">
        <v>91</v>
      </c>
      <c r="C35" s="182">
        <v>996</v>
      </c>
      <c r="D35" s="182">
        <v>7700480190</v>
      </c>
      <c r="E35" s="182">
        <v>244</v>
      </c>
      <c r="F35" s="182">
        <v>221</v>
      </c>
      <c r="G35" s="183">
        <v>65</v>
      </c>
      <c r="H35" s="183">
        <v>32.799999999999997</v>
      </c>
      <c r="I35" s="183">
        <v>66.7</v>
      </c>
    </row>
    <row r="36" spans="1:9" ht="21.95" customHeight="1">
      <c r="A36" s="199" t="s">
        <v>246</v>
      </c>
      <c r="B36" s="181" t="s">
        <v>91</v>
      </c>
      <c r="C36" s="182">
        <v>996</v>
      </c>
      <c r="D36" s="182">
        <v>7700480190</v>
      </c>
      <c r="E36" s="182">
        <v>244</v>
      </c>
      <c r="F36" s="182">
        <v>222</v>
      </c>
      <c r="G36" s="183">
        <v>4</v>
      </c>
      <c r="H36" s="183">
        <v>2</v>
      </c>
      <c r="I36" s="183">
        <v>2</v>
      </c>
    </row>
    <row r="37" spans="1:9" ht="21.95" customHeight="1">
      <c r="A37" s="199" t="s">
        <v>247</v>
      </c>
      <c r="B37" s="181" t="s">
        <v>91</v>
      </c>
      <c r="C37" s="182">
        <v>996</v>
      </c>
      <c r="D37" s="182">
        <v>7700480190</v>
      </c>
      <c r="E37" s="182">
        <v>244</v>
      </c>
      <c r="F37" s="182">
        <v>223</v>
      </c>
      <c r="G37" s="183">
        <v>25</v>
      </c>
      <c r="H37" s="183">
        <v>30</v>
      </c>
      <c r="I37" s="183">
        <v>32</v>
      </c>
    </row>
    <row r="38" spans="1:9" ht="21.95" customHeight="1">
      <c r="A38" s="199" t="s">
        <v>248</v>
      </c>
      <c r="B38" s="181" t="s">
        <v>91</v>
      </c>
      <c r="C38" s="182">
        <v>996</v>
      </c>
      <c r="D38" s="182">
        <v>7700480190</v>
      </c>
      <c r="E38" s="182">
        <v>244</v>
      </c>
      <c r="F38" s="190">
        <v>225</v>
      </c>
      <c r="G38" s="183">
        <v>10</v>
      </c>
      <c r="H38" s="183">
        <v>2</v>
      </c>
      <c r="I38" s="183">
        <v>2</v>
      </c>
    </row>
    <row r="39" spans="1:9" ht="21.95" customHeight="1">
      <c r="A39" s="199" t="s">
        <v>248</v>
      </c>
      <c r="B39" s="181" t="s">
        <v>91</v>
      </c>
      <c r="C39" s="182">
        <v>996</v>
      </c>
      <c r="D39" s="182">
        <v>7700480190</v>
      </c>
      <c r="E39" s="182">
        <v>244</v>
      </c>
      <c r="F39" s="182">
        <v>225</v>
      </c>
      <c r="G39" s="183">
        <v>5</v>
      </c>
      <c r="H39" s="183">
        <v>30</v>
      </c>
      <c r="I39" s="183">
        <v>30</v>
      </c>
    </row>
    <row r="40" spans="1:9" ht="21.95" customHeight="1">
      <c r="A40" s="199" t="s">
        <v>249</v>
      </c>
      <c r="B40" s="181" t="s">
        <v>91</v>
      </c>
      <c r="C40" s="182">
        <v>996</v>
      </c>
      <c r="D40" s="182">
        <v>7700480190</v>
      </c>
      <c r="E40" s="182">
        <v>244</v>
      </c>
      <c r="F40" s="182">
        <v>226</v>
      </c>
      <c r="G40" s="183">
        <v>2</v>
      </c>
      <c r="H40" s="183">
        <v>31</v>
      </c>
      <c r="I40" s="183">
        <v>41</v>
      </c>
    </row>
    <row r="41" spans="1:9" ht="21.95" customHeight="1">
      <c r="A41" s="199" t="s">
        <v>249</v>
      </c>
      <c r="B41" s="181" t="s">
        <v>91</v>
      </c>
      <c r="C41" s="182">
        <v>996</v>
      </c>
      <c r="D41" s="182">
        <v>7700480190</v>
      </c>
      <c r="E41" s="182">
        <v>244</v>
      </c>
      <c r="F41" s="182">
        <v>226</v>
      </c>
      <c r="G41" s="183">
        <v>2</v>
      </c>
      <c r="H41" s="183">
        <v>20</v>
      </c>
      <c r="I41" s="183">
        <v>20</v>
      </c>
    </row>
    <row r="42" spans="1:9" ht="21.95" customHeight="1">
      <c r="A42" s="198" t="s">
        <v>250</v>
      </c>
      <c r="B42" s="178" t="s">
        <v>91</v>
      </c>
      <c r="C42" s="179">
        <v>996</v>
      </c>
      <c r="D42" s="182">
        <v>7700480190</v>
      </c>
      <c r="E42" s="179">
        <v>0</v>
      </c>
      <c r="F42" s="179">
        <v>290</v>
      </c>
      <c r="G42" s="180">
        <f>G43+G45</f>
        <v>5</v>
      </c>
      <c r="H42" s="180">
        <f>H43+H45</f>
        <v>7</v>
      </c>
      <c r="I42" s="180">
        <f>I43+I45</f>
        <v>7</v>
      </c>
    </row>
    <row r="43" spans="1:9" ht="21.95" customHeight="1">
      <c r="A43" s="199" t="s">
        <v>251</v>
      </c>
      <c r="B43" s="181" t="s">
        <v>91</v>
      </c>
      <c r="C43" s="182">
        <v>996</v>
      </c>
      <c r="D43" s="182">
        <v>7700480190</v>
      </c>
      <c r="E43" s="182">
        <v>244</v>
      </c>
      <c r="F43" s="182">
        <v>290</v>
      </c>
      <c r="G43" s="183">
        <v>1</v>
      </c>
      <c r="H43" s="183">
        <v>5</v>
      </c>
      <c r="I43" s="183">
        <v>5</v>
      </c>
    </row>
    <row r="44" spans="1:9" ht="31.5" customHeight="1">
      <c r="A44" s="209" t="s">
        <v>349</v>
      </c>
      <c r="B44" s="210" t="s">
        <v>91</v>
      </c>
      <c r="C44" s="207">
        <v>996</v>
      </c>
      <c r="D44" s="207">
        <v>7700489999</v>
      </c>
      <c r="E44" s="207">
        <v>852</v>
      </c>
      <c r="F44" s="182"/>
      <c r="G44" s="208">
        <v>2</v>
      </c>
      <c r="H44" s="212">
        <f>H45</f>
        <v>2</v>
      </c>
      <c r="I44" s="212">
        <f>I45</f>
        <v>2</v>
      </c>
    </row>
    <row r="45" spans="1:9" ht="21.95" customHeight="1">
      <c r="A45" s="199" t="s">
        <v>251</v>
      </c>
      <c r="B45" s="181" t="s">
        <v>91</v>
      </c>
      <c r="C45" s="182">
        <v>996</v>
      </c>
      <c r="D45" s="182">
        <v>7700489999</v>
      </c>
      <c r="E45" s="182">
        <v>852</v>
      </c>
      <c r="F45" s="182">
        <v>290</v>
      </c>
      <c r="G45" s="183">
        <v>4</v>
      </c>
      <c r="H45" s="183">
        <v>2</v>
      </c>
      <c r="I45" s="183">
        <v>2</v>
      </c>
    </row>
    <row r="46" spans="1:9" ht="21.95" customHeight="1">
      <c r="A46" s="198" t="s">
        <v>252</v>
      </c>
      <c r="B46" s="178" t="s">
        <v>91</v>
      </c>
      <c r="C46" s="179">
        <v>996</v>
      </c>
      <c r="D46" s="179">
        <v>7700480190</v>
      </c>
      <c r="E46" s="179">
        <v>0</v>
      </c>
      <c r="F46" s="179">
        <v>300</v>
      </c>
      <c r="G46" s="180">
        <f>G47+G48+G49</f>
        <v>37</v>
      </c>
      <c r="H46" s="180">
        <f t="shared" ref="H46:I46" si="2">H47+H48+H49</f>
        <v>52.3</v>
      </c>
      <c r="I46" s="180">
        <f t="shared" si="2"/>
        <v>52.3</v>
      </c>
    </row>
    <row r="47" spans="1:9" ht="27.75" customHeight="1">
      <c r="A47" s="199" t="s">
        <v>253</v>
      </c>
      <c r="B47" s="181" t="s">
        <v>91</v>
      </c>
      <c r="C47" s="182">
        <v>996</v>
      </c>
      <c r="D47" s="182">
        <v>7700480190</v>
      </c>
      <c r="E47" s="182">
        <v>244</v>
      </c>
      <c r="F47" s="182">
        <v>310</v>
      </c>
      <c r="G47" s="183">
        <v>15</v>
      </c>
      <c r="H47" s="183">
        <v>5</v>
      </c>
      <c r="I47" s="183">
        <v>5</v>
      </c>
    </row>
    <row r="48" spans="1:9" ht="27" customHeight="1">
      <c r="A48" s="199" t="s">
        <v>254</v>
      </c>
      <c r="B48" s="181" t="s">
        <v>91</v>
      </c>
      <c r="C48" s="182">
        <v>996</v>
      </c>
      <c r="D48" s="182">
        <v>7700480190</v>
      </c>
      <c r="E48" s="182">
        <v>244</v>
      </c>
      <c r="F48" s="182">
        <v>340</v>
      </c>
      <c r="G48" s="183">
        <v>2</v>
      </c>
      <c r="H48" s="183">
        <v>2</v>
      </c>
      <c r="I48" s="183">
        <v>2</v>
      </c>
    </row>
    <row r="49" spans="1:9" ht="27" customHeight="1">
      <c r="A49" s="199" t="s">
        <v>254</v>
      </c>
      <c r="B49" s="181" t="s">
        <v>91</v>
      </c>
      <c r="C49" s="182">
        <v>996</v>
      </c>
      <c r="D49" s="182">
        <v>7700480190</v>
      </c>
      <c r="E49" s="182">
        <v>244</v>
      </c>
      <c r="F49" s="182">
        <v>340</v>
      </c>
      <c r="G49" s="183">
        <v>20</v>
      </c>
      <c r="H49" s="183">
        <v>45.3</v>
      </c>
      <c r="I49" s="183">
        <v>45.3</v>
      </c>
    </row>
    <row r="50" spans="1:9" ht="66.75" customHeight="1">
      <c r="A50" s="198" t="s">
        <v>323</v>
      </c>
      <c r="B50" s="214" t="s">
        <v>93</v>
      </c>
      <c r="C50" s="211">
        <v>996</v>
      </c>
      <c r="D50" s="211">
        <v>7700130000</v>
      </c>
      <c r="E50" s="211"/>
      <c r="F50" s="211">
        <v>0</v>
      </c>
      <c r="G50" s="212">
        <v>9</v>
      </c>
      <c r="H50" s="212">
        <f>H51</f>
        <v>9</v>
      </c>
      <c r="I50" s="212">
        <f>I51</f>
        <v>9</v>
      </c>
    </row>
    <row r="51" spans="1:9" ht="54" customHeight="1">
      <c r="A51" s="198" t="s">
        <v>255</v>
      </c>
      <c r="B51" s="178" t="s">
        <v>93</v>
      </c>
      <c r="C51" s="179">
        <v>996</v>
      </c>
      <c r="D51" s="179">
        <v>7701300000</v>
      </c>
      <c r="E51" s="179">
        <v>500</v>
      </c>
      <c r="F51" s="179">
        <v>0</v>
      </c>
      <c r="G51" s="180">
        <f>G52</f>
        <v>9</v>
      </c>
      <c r="H51" s="180">
        <f t="shared" ref="H51:I51" si="3">H52</f>
        <v>9</v>
      </c>
      <c r="I51" s="180">
        <f t="shared" si="3"/>
        <v>9</v>
      </c>
    </row>
    <row r="52" spans="1:9" ht="21.95" customHeight="1">
      <c r="A52" s="199" t="s">
        <v>24</v>
      </c>
      <c r="B52" s="181" t="s">
        <v>93</v>
      </c>
      <c r="C52" s="182">
        <v>996</v>
      </c>
      <c r="D52" s="182">
        <v>7701389999</v>
      </c>
      <c r="E52" s="182">
        <v>500</v>
      </c>
      <c r="F52" s="182">
        <v>250</v>
      </c>
      <c r="G52" s="183">
        <v>9</v>
      </c>
      <c r="H52" s="183">
        <v>9</v>
      </c>
      <c r="I52" s="183">
        <v>9</v>
      </c>
    </row>
    <row r="53" spans="1:9" ht="28.5" customHeight="1">
      <c r="A53" s="199" t="s">
        <v>324</v>
      </c>
      <c r="B53" s="181" t="s">
        <v>93</v>
      </c>
      <c r="C53" s="182">
        <v>996</v>
      </c>
      <c r="D53" s="182">
        <v>7701389999</v>
      </c>
      <c r="E53" s="182">
        <v>540</v>
      </c>
      <c r="F53" s="182">
        <v>251</v>
      </c>
      <c r="G53" s="183">
        <v>9</v>
      </c>
      <c r="H53" s="183">
        <v>9</v>
      </c>
      <c r="I53" s="183">
        <v>9</v>
      </c>
    </row>
    <row r="54" spans="1:9" ht="26.25" customHeight="1">
      <c r="A54" s="198" t="s">
        <v>256</v>
      </c>
      <c r="B54" s="178" t="s">
        <v>268</v>
      </c>
      <c r="C54" s="179">
        <v>996</v>
      </c>
      <c r="D54" s="179">
        <v>9020100000</v>
      </c>
      <c r="E54" s="179">
        <v>800</v>
      </c>
      <c r="F54" s="179">
        <v>290</v>
      </c>
      <c r="G54" s="180">
        <v>95</v>
      </c>
      <c r="H54" s="180">
        <v>0</v>
      </c>
      <c r="I54" s="180">
        <v>0</v>
      </c>
    </row>
    <row r="55" spans="1:9" ht="21.95" customHeight="1">
      <c r="A55" s="198" t="s">
        <v>273</v>
      </c>
      <c r="B55" s="178" t="s">
        <v>268</v>
      </c>
      <c r="C55" s="179">
        <v>996</v>
      </c>
      <c r="D55" s="179">
        <v>9020180190</v>
      </c>
      <c r="E55" s="179">
        <v>880</v>
      </c>
      <c r="F55" s="179">
        <v>290</v>
      </c>
      <c r="G55" s="180">
        <v>95</v>
      </c>
      <c r="H55" s="180">
        <v>0</v>
      </c>
      <c r="I55" s="180">
        <v>0</v>
      </c>
    </row>
    <row r="56" spans="1:9" ht="21.95" customHeight="1">
      <c r="A56" s="198" t="s">
        <v>94</v>
      </c>
      <c r="B56" s="178" t="s">
        <v>95</v>
      </c>
      <c r="C56" s="179">
        <v>996</v>
      </c>
      <c r="D56" s="179">
        <v>7700000000</v>
      </c>
      <c r="E56" s="179">
        <v>800</v>
      </c>
      <c r="F56" s="179">
        <v>0</v>
      </c>
      <c r="G56" s="180">
        <f>G57</f>
        <v>3</v>
      </c>
      <c r="H56" s="180">
        <f t="shared" ref="H56:I56" si="4">H57</f>
        <v>3</v>
      </c>
      <c r="I56" s="180">
        <f t="shared" si="4"/>
        <v>3</v>
      </c>
    </row>
    <row r="57" spans="1:9" ht="27" customHeight="1">
      <c r="A57" s="199" t="s">
        <v>133</v>
      </c>
      <c r="B57" s="181" t="s">
        <v>95</v>
      </c>
      <c r="C57" s="182">
        <v>996</v>
      </c>
      <c r="D57" s="182">
        <v>7700189120</v>
      </c>
      <c r="E57" s="182">
        <v>800</v>
      </c>
      <c r="F57" s="182">
        <v>0</v>
      </c>
      <c r="G57" s="183">
        <v>3</v>
      </c>
      <c r="H57" s="183">
        <v>3</v>
      </c>
      <c r="I57" s="183">
        <v>3</v>
      </c>
    </row>
    <row r="58" spans="1:9" ht="39.75" customHeight="1">
      <c r="A58" s="199" t="s">
        <v>325</v>
      </c>
      <c r="B58" s="181" t="s">
        <v>95</v>
      </c>
      <c r="C58" s="182">
        <v>996</v>
      </c>
      <c r="D58" s="182">
        <v>7700189120</v>
      </c>
      <c r="E58" s="182">
        <v>870</v>
      </c>
      <c r="F58" s="182">
        <v>0</v>
      </c>
      <c r="G58" s="183">
        <v>3</v>
      </c>
      <c r="H58" s="183">
        <v>3</v>
      </c>
      <c r="I58" s="183">
        <v>3</v>
      </c>
    </row>
    <row r="59" spans="1:9" ht="21.95" customHeight="1">
      <c r="A59" s="199" t="s">
        <v>134</v>
      </c>
      <c r="B59" s="181" t="s">
        <v>95</v>
      </c>
      <c r="C59" s="182">
        <v>996</v>
      </c>
      <c r="D59" s="182">
        <v>7700189120</v>
      </c>
      <c r="E59" s="182">
        <v>870</v>
      </c>
      <c r="F59" s="182">
        <v>200</v>
      </c>
      <c r="G59" s="183">
        <v>3</v>
      </c>
      <c r="H59" s="183">
        <v>3</v>
      </c>
      <c r="I59" s="183">
        <v>3</v>
      </c>
    </row>
    <row r="60" spans="1:9" ht="21.95" customHeight="1">
      <c r="A60" s="199" t="s">
        <v>251</v>
      </c>
      <c r="B60" s="181" t="s">
        <v>95</v>
      </c>
      <c r="C60" s="182">
        <v>996</v>
      </c>
      <c r="D60" s="182">
        <v>7700189120</v>
      </c>
      <c r="E60" s="182">
        <v>870</v>
      </c>
      <c r="F60" s="182">
        <v>290</v>
      </c>
      <c r="G60" s="183">
        <v>3</v>
      </c>
      <c r="H60" s="183">
        <v>3</v>
      </c>
      <c r="I60" s="183">
        <v>3</v>
      </c>
    </row>
    <row r="61" spans="1:9" ht="56.25" customHeight="1">
      <c r="A61" s="198" t="s">
        <v>326</v>
      </c>
      <c r="B61" s="178" t="s">
        <v>276</v>
      </c>
      <c r="C61" s="179">
        <v>996</v>
      </c>
      <c r="D61" s="179" t="s">
        <v>314</v>
      </c>
      <c r="E61" s="179">
        <v>200</v>
      </c>
      <c r="F61" s="179">
        <v>0</v>
      </c>
      <c r="G61" s="180">
        <v>0.7</v>
      </c>
      <c r="H61" s="180">
        <v>0.7</v>
      </c>
      <c r="I61" s="180">
        <v>0.7</v>
      </c>
    </row>
    <row r="62" spans="1:9" ht="45.75" customHeight="1">
      <c r="A62" s="209" t="s">
        <v>348</v>
      </c>
      <c r="B62" s="210" t="s">
        <v>276</v>
      </c>
      <c r="C62" s="207">
        <v>996</v>
      </c>
      <c r="D62" s="207" t="s">
        <v>314</v>
      </c>
      <c r="E62" s="207">
        <v>244</v>
      </c>
      <c r="F62" s="207">
        <v>0</v>
      </c>
      <c r="G62" s="208">
        <v>0.7</v>
      </c>
      <c r="H62" s="208">
        <v>0.7</v>
      </c>
      <c r="I62" s="208">
        <v>0.7</v>
      </c>
    </row>
    <row r="63" spans="1:9" ht="27.75" customHeight="1">
      <c r="A63" s="199" t="s">
        <v>254</v>
      </c>
      <c r="B63" s="181" t="s">
        <v>276</v>
      </c>
      <c r="C63" s="182">
        <v>996</v>
      </c>
      <c r="D63" s="182" t="s">
        <v>314</v>
      </c>
      <c r="E63" s="182">
        <v>244</v>
      </c>
      <c r="F63" s="182">
        <v>340</v>
      </c>
      <c r="G63" s="183">
        <v>0.7</v>
      </c>
      <c r="H63" s="183">
        <v>0.7</v>
      </c>
      <c r="I63" s="183">
        <v>0.7</v>
      </c>
    </row>
    <row r="64" spans="1:9" ht="21.95" customHeight="1">
      <c r="A64" s="198" t="s">
        <v>327</v>
      </c>
      <c r="B64" s="181" t="s">
        <v>160</v>
      </c>
      <c r="C64" s="182">
        <v>996</v>
      </c>
      <c r="D64" s="182">
        <v>7030251180</v>
      </c>
      <c r="E64" s="182">
        <v>0</v>
      </c>
      <c r="F64" s="182">
        <v>0</v>
      </c>
      <c r="G64" s="183">
        <f>G65</f>
        <v>37</v>
      </c>
      <c r="H64" s="183">
        <f>H65</f>
        <v>39.700000000000003</v>
      </c>
      <c r="I64" s="183">
        <f>I65</f>
        <v>39.799999999999997</v>
      </c>
    </row>
    <row r="65" spans="1:9" ht="29.25" customHeight="1">
      <c r="A65" s="198" t="s">
        <v>158</v>
      </c>
      <c r="B65" s="178" t="s">
        <v>157</v>
      </c>
      <c r="C65" s="179">
        <v>996</v>
      </c>
      <c r="D65" s="179">
        <v>7030251180</v>
      </c>
      <c r="E65" s="179">
        <v>0</v>
      </c>
      <c r="F65" s="179">
        <v>0</v>
      </c>
      <c r="G65" s="180">
        <f>G66+G71</f>
        <v>37</v>
      </c>
      <c r="H65" s="180">
        <f>H66+H71</f>
        <v>39.700000000000003</v>
      </c>
      <c r="I65" s="180">
        <f>I66+I71</f>
        <v>39.799999999999997</v>
      </c>
    </row>
    <row r="66" spans="1:9" ht="96" customHeight="1">
      <c r="A66" s="200" t="s">
        <v>316</v>
      </c>
      <c r="B66" s="178" t="s">
        <v>157</v>
      </c>
      <c r="C66" s="179">
        <v>996</v>
      </c>
      <c r="D66" s="179">
        <v>7030251180</v>
      </c>
      <c r="E66" s="179">
        <v>100</v>
      </c>
      <c r="F66" s="179">
        <v>210</v>
      </c>
      <c r="G66" s="180">
        <f>G68+G70</f>
        <v>33.344000000000001</v>
      </c>
      <c r="H66" s="180">
        <f t="shared" ref="H66:I66" si="5">H68+H70</f>
        <v>37</v>
      </c>
      <c r="I66" s="180">
        <f t="shared" si="5"/>
        <v>37</v>
      </c>
    </row>
    <row r="67" spans="1:9" ht="31.5" customHeight="1">
      <c r="A67" s="200" t="s">
        <v>320</v>
      </c>
      <c r="B67" s="210" t="s">
        <v>157</v>
      </c>
      <c r="C67" s="207">
        <v>996</v>
      </c>
      <c r="D67" s="207">
        <v>7030251180</v>
      </c>
      <c r="E67" s="207">
        <v>121</v>
      </c>
      <c r="F67" s="207">
        <v>0</v>
      </c>
      <c r="G67" s="208">
        <v>25.61</v>
      </c>
      <c r="H67" s="208">
        <f>H68</f>
        <v>28</v>
      </c>
      <c r="I67" s="208">
        <f>I68</f>
        <v>28</v>
      </c>
    </row>
    <row r="68" spans="1:9" ht="21.95" customHeight="1">
      <c r="A68" s="201" t="s">
        <v>318</v>
      </c>
      <c r="B68" s="181" t="s">
        <v>157</v>
      </c>
      <c r="C68" s="182">
        <v>996</v>
      </c>
      <c r="D68" s="182">
        <v>7030251180</v>
      </c>
      <c r="E68" s="182">
        <v>121</v>
      </c>
      <c r="F68" s="182">
        <v>211</v>
      </c>
      <c r="G68" s="183">
        <v>25.61</v>
      </c>
      <c r="H68" s="183">
        <v>28</v>
      </c>
      <c r="I68" s="183">
        <v>28</v>
      </c>
    </row>
    <row r="69" spans="1:9" ht="76.5" customHeight="1">
      <c r="A69" s="205" t="s">
        <v>342</v>
      </c>
      <c r="B69" s="181" t="s">
        <v>157</v>
      </c>
      <c r="C69" s="182">
        <v>996</v>
      </c>
      <c r="D69" s="182">
        <v>7030251180</v>
      </c>
      <c r="E69" s="182">
        <v>129</v>
      </c>
      <c r="F69" s="182">
        <v>0</v>
      </c>
      <c r="G69" s="183">
        <v>7.73</v>
      </c>
      <c r="H69" s="183">
        <f>H70</f>
        <v>9</v>
      </c>
      <c r="I69" s="183">
        <f>I70</f>
        <v>9</v>
      </c>
    </row>
    <row r="70" spans="1:9" ht="25.5" customHeight="1">
      <c r="A70" s="201" t="s">
        <v>242</v>
      </c>
      <c r="B70" s="181" t="s">
        <v>157</v>
      </c>
      <c r="C70" s="182">
        <v>996</v>
      </c>
      <c r="D70" s="182">
        <v>7030251180</v>
      </c>
      <c r="E70" s="182">
        <v>129</v>
      </c>
      <c r="F70" s="182">
        <v>213</v>
      </c>
      <c r="G70" s="183">
        <v>7.734</v>
      </c>
      <c r="H70" s="183">
        <v>9</v>
      </c>
      <c r="I70" s="183">
        <v>9</v>
      </c>
    </row>
    <row r="71" spans="1:9" ht="39" customHeight="1">
      <c r="A71" s="198" t="s">
        <v>321</v>
      </c>
      <c r="B71" s="178" t="s">
        <v>157</v>
      </c>
      <c r="C71" s="179">
        <v>996</v>
      </c>
      <c r="D71" s="179">
        <v>7030251180</v>
      </c>
      <c r="E71" s="179">
        <v>200</v>
      </c>
      <c r="F71" s="179">
        <v>0</v>
      </c>
      <c r="G71" s="180">
        <f t="shared" ref="G71:I72" si="6">G72</f>
        <v>3.6560000000000001</v>
      </c>
      <c r="H71" s="180">
        <f t="shared" si="6"/>
        <v>2.7</v>
      </c>
      <c r="I71" s="180">
        <f t="shared" si="6"/>
        <v>2.8</v>
      </c>
    </row>
    <row r="72" spans="1:9" ht="43.5" customHeight="1">
      <c r="A72" s="198" t="s">
        <v>322</v>
      </c>
      <c r="B72" s="178" t="s">
        <v>157</v>
      </c>
      <c r="C72" s="179">
        <v>996</v>
      </c>
      <c r="D72" s="179">
        <v>7030251180</v>
      </c>
      <c r="E72" s="179">
        <v>240</v>
      </c>
      <c r="F72" s="179">
        <v>0</v>
      </c>
      <c r="G72" s="180">
        <f t="shared" si="6"/>
        <v>3.6560000000000001</v>
      </c>
      <c r="H72" s="180">
        <f t="shared" si="6"/>
        <v>2.7</v>
      </c>
      <c r="I72" s="180">
        <f t="shared" si="6"/>
        <v>2.8</v>
      </c>
    </row>
    <row r="73" spans="1:9" ht="41.25" customHeight="1">
      <c r="A73" s="209" t="s">
        <v>348</v>
      </c>
      <c r="B73" s="178" t="s">
        <v>157</v>
      </c>
      <c r="C73" s="179">
        <v>996</v>
      </c>
      <c r="D73" s="179">
        <v>7030251180</v>
      </c>
      <c r="E73" s="179">
        <v>244</v>
      </c>
      <c r="F73" s="179">
        <v>300</v>
      </c>
      <c r="G73" s="180">
        <v>3.6560000000000001</v>
      </c>
      <c r="H73" s="180">
        <v>2.7</v>
      </c>
      <c r="I73" s="180">
        <f>I74</f>
        <v>2.8</v>
      </c>
    </row>
    <row r="74" spans="1:9" ht="27.75" customHeight="1">
      <c r="A74" s="199" t="s">
        <v>254</v>
      </c>
      <c r="B74" s="181" t="s">
        <v>157</v>
      </c>
      <c r="C74" s="182">
        <v>996</v>
      </c>
      <c r="D74" s="182">
        <v>7030251180</v>
      </c>
      <c r="E74" s="182">
        <v>244</v>
      </c>
      <c r="F74" s="182">
        <v>340</v>
      </c>
      <c r="G74" s="183">
        <v>3.6560000000000001</v>
      </c>
      <c r="H74" s="183">
        <v>2.7</v>
      </c>
      <c r="I74" s="183">
        <v>2.8</v>
      </c>
    </row>
    <row r="75" spans="1:9" ht="33.75" hidden="1" customHeight="1">
      <c r="A75" s="198" t="s">
        <v>328</v>
      </c>
      <c r="B75" s="181" t="s">
        <v>97</v>
      </c>
      <c r="C75" s="182">
        <v>996</v>
      </c>
      <c r="D75" s="182"/>
      <c r="E75" s="182"/>
      <c r="F75" s="182"/>
      <c r="G75" s="183"/>
      <c r="H75" s="183"/>
      <c r="I75" s="183"/>
    </row>
    <row r="76" spans="1:9" ht="21.95" customHeight="1">
      <c r="A76" s="245" t="s">
        <v>257</v>
      </c>
      <c r="B76" s="246" t="s">
        <v>99</v>
      </c>
      <c r="C76" s="243">
        <v>996</v>
      </c>
      <c r="D76" s="243" t="s">
        <v>244</v>
      </c>
      <c r="E76" s="243">
        <v>0</v>
      </c>
      <c r="F76" s="243">
        <v>0</v>
      </c>
      <c r="G76" s="244">
        <f>G78+G81+G84</f>
        <v>20.8</v>
      </c>
      <c r="H76" s="244">
        <f t="shared" ref="H76:I76" si="7">H78+H81</f>
        <v>20.8</v>
      </c>
      <c r="I76" s="244">
        <f t="shared" si="7"/>
        <v>20.8</v>
      </c>
    </row>
    <row r="77" spans="1:9" ht="33" customHeight="1">
      <c r="A77" s="245"/>
      <c r="B77" s="246"/>
      <c r="C77" s="243"/>
      <c r="D77" s="243"/>
      <c r="E77" s="243"/>
      <c r="F77" s="243"/>
      <c r="G77" s="244"/>
      <c r="H77" s="244"/>
      <c r="I77" s="244"/>
    </row>
    <row r="78" spans="1:9" ht="42.75" customHeight="1">
      <c r="A78" s="198" t="s">
        <v>329</v>
      </c>
      <c r="B78" s="178" t="s">
        <v>99</v>
      </c>
      <c r="C78" s="179">
        <v>996</v>
      </c>
      <c r="D78" s="179">
        <v>7700400000</v>
      </c>
      <c r="E78" s="179">
        <v>0</v>
      </c>
      <c r="F78" s="179">
        <v>0</v>
      </c>
      <c r="G78" s="183">
        <f>G80</f>
        <v>6</v>
      </c>
      <c r="H78" s="183">
        <v>10</v>
      </c>
      <c r="I78" s="183">
        <v>10</v>
      </c>
    </row>
    <row r="79" spans="1:9" ht="42.75" customHeight="1">
      <c r="A79" s="209" t="s">
        <v>348</v>
      </c>
      <c r="B79" s="210" t="s">
        <v>99</v>
      </c>
      <c r="C79" s="207">
        <v>996</v>
      </c>
      <c r="D79" s="207">
        <v>7700487010</v>
      </c>
      <c r="E79" s="207">
        <v>244</v>
      </c>
      <c r="F79" s="207">
        <v>0</v>
      </c>
      <c r="G79" s="183">
        <v>6</v>
      </c>
      <c r="H79" s="183">
        <f>H80</f>
        <v>10</v>
      </c>
      <c r="I79" s="183">
        <f>I80</f>
        <v>10</v>
      </c>
    </row>
    <row r="80" spans="1:9" ht="21.95" customHeight="1">
      <c r="A80" s="199" t="s">
        <v>258</v>
      </c>
      <c r="B80" s="181" t="s">
        <v>99</v>
      </c>
      <c r="C80" s="182">
        <v>996</v>
      </c>
      <c r="D80" s="182">
        <v>7700487010</v>
      </c>
      <c r="E80" s="182">
        <v>244</v>
      </c>
      <c r="F80" s="182">
        <v>226</v>
      </c>
      <c r="G80" s="183">
        <v>6</v>
      </c>
      <c r="H80" s="183">
        <v>10</v>
      </c>
      <c r="I80" s="183">
        <v>10</v>
      </c>
    </row>
    <row r="81" spans="1:9" ht="50.25" customHeight="1">
      <c r="A81" s="198" t="s">
        <v>330</v>
      </c>
      <c r="B81" s="178" t="s">
        <v>99</v>
      </c>
      <c r="C81" s="179">
        <v>996</v>
      </c>
      <c r="D81" s="179">
        <v>7703300000</v>
      </c>
      <c r="E81" s="179">
        <v>0</v>
      </c>
      <c r="F81" s="179">
        <v>0</v>
      </c>
      <c r="G81" s="180">
        <f>G82</f>
        <v>10.8</v>
      </c>
      <c r="H81" s="180">
        <f t="shared" ref="H81:I81" si="8">H82</f>
        <v>10.8</v>
      </c>
      <c r="I81" s="180">
        <f t="shared" si="8"/>
        <v>10.8</v>
      </c>
    </row>
    <row r="82" spans="1:9" ht="21.95" customHeight="1">
      <c r="A82" s="199" t="s">
        <v>24</v>
      </c>
      <c r="B82" s="181" t="s">
        <v>99</v>
      </c>
      <c r="C82" s="182">
        <v>996</v>
      </c>
      <c r="D82" s="182">
        <v>7703387010</v>
      </c>
      <c r="E82" s="182">
        <v>540</v>
      </c>
      <c r="F82" s="182">
        <v>0</v>
      </c>
      <c r="G82" s="183">
        <v>10.8</v>
      </c>
      <c r="H82" s="183">
        <v>10.8</v>
      </c>
      <c r="I82" s="183">
        <v>10.8</v>
      </c>
    </row>
    <row r="83" spans="1:9" ht="29.25" customHeight="1">
      <c r="A83" s="199" t="s">
        <v>324</v>
      </c>
      <c r="B83" s="181" t="s">
        <v>99</v>
      </c>
      <c r="C83" s="182">
        <v>996</v>
      </c>
      <c r="D83" s="182">
        <v>7703387010</v>
      </c>
      <c r="E83" s="182">
        <v>540</v>
      </c>
      <c r="F83" s="182">
        <v>251</v>
      </c>
      <c r="G83" s="183">
        <v>10.8</v>
      </c>
      <c r="H83" s="183">
        <v>10.8</v>
      </c>
      <c r="I83" s="183">
        <v>10.8</v>
      </c>
    </row>
    <row r="84" spans="1:9" ht="64.5" customHeight="1">
      <c r="A84" s="198" t="s">
        <v>331</v>
      </c>
      <c r="B84" s="178" t="s">
        <v>97</v>
      </c>
      <c r="C84" s="179">
        <v>996</v>
      </c>
      <c r="D84" s="179">
        <v>4100000000</v>
      </c>
      <c r="E84" s="179">
        <v>0</v>
      </c>
      <c r="F84" s="179">
        <v>0</v>
      </c>
      <c r="G84" s="180">
        <f t="shared" ref="G84:I85" si="9">G85</f>
        <v>4</v>
      </c>
      <c r="H84" s="183">
        <f t="shared" si="9"/>
        <v>2</v>
      </c>
      <c r="I84" s="183">
        <f t="shared" si="9"/>
        <v>2</v>
      </c>
    </row>
    <row r="85" spans="1:9" ht="66" customHeight="1">
      <c r="A85" s="198" t="s">
        <v>332</v>
      </c>
      <c r="B85" s="181" t="s">
        <v>99</v>
      </c>
      <c r="C85" s="182">
        <v>996</v>
      </c>
      <c r="D85" s="182">
        <v>4100100000</v>
      </c>
      <c r="E85" s="182">
        <v>0</v>
      </c>
      <c r="F85" s="182">
        <v>0</v>
      </c>
      <c r="G85" s="183">
        <f t="shared" si="9"/>
        <v>4</v>
      </c>
      <c r="H85" s="183">
        <f t="shared" si="9"/>
        <v>2</v>
      </c>
      <c r="I85" s="183">
        <f t="shared" si="9"/>
        <v>2</v>
      </c>
    </row>
    <row r="86" spans="1:9" ht="69" customHeight="1">
      <c r="A86" s="198" t="s">
        <v>333</v>
      </c>
      <c r="B86" s="181" t="s">
        <v>99</v>
      </c>
      <c r="C86" s="182">
        <v>996</v>
      </c>
      <c r="D86" s="182">
        <v>4100189999</v>
      </c>
      <c r="E86" s="182">
        <v>0</v>
      </c>
      <c r="F86" s="182">
        <v>0</v>
      </c>
      <c r="G86" s="183">
        <f>G87</f>
        <v>4</v>
      </c>
      <c r="H86" s="183">
        <f>H88</f>
        <v>2</v>
      </c>
      <c r="I86" s="183">
        <f>I87</f>
        <v>2</v>
      </c>
    </row>
    <row r="87" spans="1:9" ht="45" customHeight="1">
      <c r="A87" s="213" t="s">
        <v>348</v>
      </c>
      <c r="B87" s="181" t="s">
        <v>99</v>
      </c>
      <c r="C87" s="182">
        <v>996</v>
      </c>
      <c r="D87" s="182">
        <v>4100189999</v>
      </c>
      <c r="E87" s="182">
        <v>200</v>
      </c>
      <c r="F87" s="182">
        <v>0</v>
      </c>
      <c r="G87" s="183">
        <f>G88</f>
        <v>4</v>
      </c>
      <c r="H87" s="183">
        <f>H88</f>
        <v>2</v>
      </c>
      <c r="I87" s="183">
        <f>I88</f>
        <v>2</v>
      </c>
    </row>
    <row r="88" spans="1:9" ht="21.95" customHeight="1">
      <c r="A88" s="198" t="s">
        <v>258</v>
      </c>
      <c r="B88" s="181" t="s">
        <v>99</v>
      </c>
      <c r="C88" s="182">
        <v>996</v>
      </c>
      <c r="D88" s="182">
        <v>4100189999</v>
      </c>
      <c r="E88" s="182">
        <v>244</v>
      </c>
      <c r="F88" s="182">
        <v>226</v>
      </c>
      <c r="G88" s="183">
        <v>4</v>
      </c>
      <c r="H88" s="183">
        <v>2</v>
      </c>
      <c r="I88" s="183">
        <v>2</v>
      </c>
    </row>
    <row r="89" spans="1:9" ht="21.95" customHeight="1">
      <c r="A89" s="198" t="s">
        <v>100</v>
      </c>
      <c r="B89" s="178" t="s">
        <v>101</v>
      </c>
      <c r="C89" s="179">
        <v>996</v>
      </c>
      <c r="D89" s="184">
        <v>7703200000</v>
      </c>
      <c r="E89" s="179">
        <v>240</v>
      </c>
      <c r="F89" s="179">
        <v>0</v>
      </c>
      <c r="G89" s="180">
        <f>G91</f>
        <v>20</v>
      </c>
      <c r="H89" s="180">
        <f t="shared" ref="H89:I89" si="10">H91</f>
        <v>21</v>
      </c>
      <c r="I89" s="180">
        <f t="shared" si="10"/>
        <v>48</v>
      </c>
    </row>
    <row r="90" spans="1:9" ht="44.25" customHeight="1">
      <c r="A90" s="209" t="s">
        <v>348</v>
      </c>
      <c r="B90" s="210" t="s">
        <v>101</v>
      </c>
      <c r="C90" s="207">
        <v>996</v>
      </c>
      <c r="D90" s="184">
        <v>7703200000</v>
      </c>
      <c r="E90" s="207">
        <v>244</v>
      </c>
      <c r="F90" s="207">
        <v>0</v>
      </c>
      <c r="G90" s="208">
        <v>20</v>
      </c>
      <c r="H90" s="208">
        <f>H91</f>
        <v>21</v>
      </c>
      <c r="I90" s="208">
        <f>I91</f>
        <v>48</v>
      </c>
    </row>
    <row r="91" spans="1:9" ht="37.5" customHeight="1">
      <c r="A91" s="198" t="s">
        <v>135</v>
      </c>
      <c r="B91" s="181" t="s">
        <v>101</v>
      </c>
      <c r="C91" s="182">
        <v>996</v>
      </c>
      <c r="D91" s="182">
        <v>7703200000</v>
      </c>
      <c r="E91" s="182">
        <v>244</v>
      </c>
      <c r="F91" s="182">
        <v>0</v>
      </c>
      <c r="G91" s="180">
        <f>G92+G93+G94</f>
        <v>20</v>
      </c>
      <c r="H91" s="180">
        <f t="shared" ref="H91:I91" si="11">H92+H93+H94</f>
        <v>21</v>
      </c>
      <c r="I91" s="180">
        <f t="shared" si="11"/>
        <v>48</v>
      </c>
    </row>
    <row r="92" spans="1:9" ht="21.95" customHeight="1">
      <c r="A92" s="199" t="s">
        <v>258</v>
      </c>
      <c r="B92" s="181" t="s">
        <v>101</v>
      </c>
      <c r="C92" s="182">
        <v>996</v>
      </c>
      <c r="D92" s="182">
        <v>7703280190</v>
      </c>
      <c r="E92" s="182">
        <v>244</v>
      </c>
      <c r="F92" s="182">
        <v>226</v>
      </c>
      <c r="G92" s="183">
        <v>5</v>
      </c>
      <c r="H92" s="183">
        <v>5</v>
      </c>
      <c r="I92" s="183">
        <v>10</v>
      </c>
    </row>
    <row r="93" spans="1:9" ht="25.5" customHeight="1">
      <c r="A93" s="199" t="s">
        <v>253</v>
      </c>
      <c r="B93" s="181" t="s">
        <v>101</v>
      </c>
      <c r="C93" s="182">
        <v>996</v>
      </c>
      <c r="D93" s="182">
        <v>7703280190</v>
      </c>
      <c r="E93" s="182">
        <v>244</v>
      </c>
      <c r="F93" s="182">
        <v>310</v>
      </c>
      <c r="G93" s="183">
        <v>10</v>
      </c>
      <c r="H93" s="183">
        <v>10</v>
      </c>
      <c r="I93" s="183">
        <v>30</v>
      </c>
    </row>
    <row r="94" spans="1:9" ht="26.25" customHeight="1">
      <c r="A94" s="199" t="s">
        <v>254</v>
      </c>
      <c r="B94" s="181" t="s">
        <v>101</v>
      </c>
      <c r="C94" s="182">
        <v>996</v>
      </c>
      <c r="D94" s="182">
        <v>7703280190</v>
      </c>
      <c r="E94" s="182">
        <v>244</v>
      </c>
      <c r="F94" s="182">
        <v>340</v>
      </c>
      <c r="G94" s="183">
        <v>5</v>
      </c>
      <c r="H94" s="183">
        <v>6</v>
      </c>
      <c r="I94" s="183">
        <v>8</v>
      </c>
    </row>
    <row r="95" spans="1:9" ht="24.75" customHeight="1">
      <c r="A95" s="198" t="s">
        <v>104</v>
      </c>
      <c r="B95" s="178" t="s">
        <v>103</v>
      </c>
      <c r="C95" s="179">
        <v>996</v>
      </c>
      <c r="D95" s="179">
        <v>4200000000</v>
      </c>
      <c r="E95" s="179">
        <v>200</v>
      </c>
      <c r="F95" s="179">
        <v>0</v>
      </c>
      <c r="G95" s="180">
        <v>166.66</v>
      </c>
      <c r="H95" s="212">
        <f>H96</f>
        <v>150.80000000000001</v>
      </c>
      <c r="I95" s="212">
        <f>I96</f>
        <v>125</v>
      </c>
    </row>
    <row r="96" spans="1:9" ht="66.75" customHeight="1">
      <c r="A96" s="198" t="s">
        <v>343</v>
      </c>
      <c r="B96" s="178" t="s">
        <v>103</v>
      </c>
      <c r="C96" s="179">
        <v>996</v>
      </c>
      <c r="D96" s="179">
        <v>4200000000</v>
      </c>
      <c r="E96" s="179">
        <v>200</v>
      </c>
      <c r="F96" s="179">
        <v>0</v>
      </c>
      <c r="G96" s="180">
        <f>G97</f>
        <v>166.66399999999999</v>
      </c>
      <c r="H96" s="180">
        <f t="shared" ref="H96:I97" si="12">H97</f>
        <v>150.80000000000001</v>
      </c>
      <c r="I96" s="180">
        <f t="shared" si="12"/>
        <v>125</v>
      </c>
    </row>
    <row r="97" spans="1:9" ht="42" customHeight="1">
      <c r="A97" s="209" t="s">
        <v>348</v>
      </c>
      <c r="B97" s="178" t="s">
        <v>105</v>
      </c>
      <c r="C97" s="179">
        <v>996</v>
      </c>
      <c r="D97" s="179">
        <v>4200000000</v>
      </c>
      <c r="E97" s="179">
        <v>244</v>
      </c>
      <c r="F97" s="179">
        <v>220</v>
      </c>
      <c r="G97" s="180">
        <f>G98</f>
        <v>166.66399999999999</v>
      </c>
      <c r="H97" s="180">
        <f t="shared" si="12"/>
        <v>150.80000000000001</v>
      </c>
      <c r="I97" s="180">
        <f t="shared" si="12"/>
        <v>125</v>
      </c>
    </row>
    <row r="98" spans="1:9" ht="25.5" customHeight="1">
      <c r="A98" s="199" t="s">
        <v>334</v>
      </c>
      <c r="B98" s="181" t="s">
        <v>105</v>
      </c>
      <c r="C98" s="182">
        <v>996</v>
      </c>
      <c r="D98" s="182">
        <v>4200189999</v>
      </c>
      <c r="E98" s="182">
        <v>244</v>
      </c>
      <c r="F98" s="182">
        <v>225</v>
      </c>
      <c r="G98" s="183">
        <v>166.66399999999999</v>
      </c>
      <c r="H98" s="183">
        <v>150.80000000000001</v>
      </c>
      <c r="I98" s="183">
        <v>125</v>
      </c>
    </row>
    <row r="99" spans="1:9" ht="21.95" customHeight="1">
      <c r="A99" s="198" t="s">
        <v>259</v>
      </c>
      <c r="B99" s="178" t="s">
        <v>107</v>
      </c>
      <c r="C99" s="179">
        <v>996</v>
      </c>
      <c r="D99" s="179">
        <v>7700000000</v>
      </c>
      <c r="E99" s="179">
        <v>0</v>
      </c>
      <c r="F99" s="179">
        <v>0</v>
      </c>
      <c r="G99" s="180">
        <f>G100</f>
        <v>86.4</v>
      </c>
      <c r="H99" s="180">
        <f t="shared" ref="H99:I99" si="13">H100</f>
        <v>45</v>
      </c>
      <c r="I99" s="180">
        <f t="shared" si="13"/>
        <v>98</v>
      </c>
    </row>
    <row r="100" spans="1:9" ht="21.95" customHeight="1">
      <c r="A100" s="198" t="s">
        <v>115</v>
      </c>
      <c r="B100" s="178" t="s">
        <v>116</v>
      </c>
      <c r="C100" s="179">
        <v>996</v>
      </c>
      <c r="D100" s="179">
        <v>7700000000</v>
      </c>
      <c r="E100" s="179">
        <v>0</v>
      </c>
      <c r="F100" s="179">
        <v>0</v>
      </c>
      <c r="G100" s="180">
        <f>G102+G105+G108+G111+G114</f>
        <v>86.4</v>
      </c>
      <c r="H100" s="180">
        <f t="shared" ref="H100:I100" si="14">H102+H105+H108+H111+H114</f>
        <v>45</v>
      </c>
      <c r="I100" s="180">
        <f t="shared" si="14"/>
        <v>98</v>
      </c>
    </row>
    <row r="101" spans="1:9" ht="21.95" hidden="1" customHeight="1">
      <c r="A101" s="209"/>
      <c r="B101" s="210"/>
      <c r="C101" s="207"/>
      <c r="D101" s="207"/>
      <c r="E101" s="207"/>
      <c r="F101" s="207"/>
      <c r="G101" s="208"/>
      <c r="H101" s="208"/>
      <c r="I101" s="208"/>
    </row>
    <row r="102" spans="1:9" ht="27.75" customHeight="1">
      <c r="A102" s="202" t="s">
        <v>136</v>
      </c>
      <c r="B102" s="185" t="s">
        <v>116</v>
      </c>
      <c r="C102" s="186">
        <v>996</v>
      </c>
      <c r="D102" s="186">
        <v>7700100000</v>
      </c>
      <c r="E102" s="186">
        <v>240</v>
      </c>
      <c r="F102" s="186">
        <v>0</v>
      </c>
      <c r="G102" s="187">
        <v>10</v>
      </c>
      <c r="H102" s="187">
        <f t="shared" ref="H102:I102" si="15">H104</f>
        <v>5</v>
      </c>
      <c r="I102" s="187">
        <f t="shared" si="15"/>
        <v>5</v>
      </c>
    </row>
    <row r="103" spans="1:9" ht="27.75" customHeight="1">
      <c r="A103" s="202" t="s">
        <v>348</v>
      </c>
      <c r="B103" s="185" t="s">
        <v>116</v>
      </c>
      <c r="C103" s="186">
        <v>996</v>
      </c>
      <c r="D103" s="186">
        <v>7700189999</v>
      </c>
      <c r="E103" s="186">
        <v>244</v>
      </c>
      <c r="F103" s="186">
        <v>0</v>
      </c>
      <c r="G103" s="187">
        <v>10</v>
      </c>
      <c r="H103" s="187">
        <f>H104</f>
        <v>5</v>
      </c>
      <c r="I103" s="187">
        <f>I104</f>
        <v>5</v>
      </c>
    </row>
    <row r="104" spans="1:9" ht="21.95" customHeight="1">
      <c r="A104" s="199" t="s">
        <v>258</v>
      </c>
      <c r="B104" s="181" t="s">
        <v>116</v>
      </c>
      <c r="C104" s="182">
        <v>996</v>
      </c>
      <c r="D104" s="182">
        <v>7700189999</v>
      </c>
      <c r="E104" s="182">
        <v>244</v>
      </c>
      <c r="F104" s="182">
        <v>226</v>
      </c>
      <c r="G104" s="183">
        <v>10</v>
      </c>
      <c r="H104" s="183">
        <v>5</v>
      </c>
      <c r="I104" s="183">
        <v>5</v>
      </c>
    </row>
    <row r="105" spans="1:9" ht="42" customHeight="1">
      <c r="A105" s="202" t="s">
        <v>141</v>
      </c>
      <c r="B105" s="181" t="s">
        <v>116</v>
      </c>
      <c r="C105" s="182">
        <v>996</v>
      </c>
      <c r="D105" s="186">
        <v>7702500000</v>
      </c>
      <c r="E105" s="182">
        <v>244</v>
      </c>
      <c r="F105" s="182">
        <v>0</v>
      </c>
      <c r="G105" s="183">
        <v>10</v>
      </c>
      <c r="H105" s="183">
        <f t="shared" ref="H105:I105" si="16">H107</f>
        <v>10</v>
      </c>
      <c r="I105" s="183">
        <f t="shared" si="16"/>
        <v>45</v>
      </c>
    </row>
    <row r="106" spans="1:9" ht="42" customHeight="1">
      <c r="A106" s="202" t="s">
        <v>348</v>
      </c>
      <c r="B106" s="181" t="s">
        <v>116</v>
      </c>
      <c r="C106" s="182">
        <v>996</v>
      </c>
      <c r="D106" s="186">
        <v>7702589999</v>
      </c>
      <c r="E106" s="182">
        <v>244</v>
      </c>
      <c r="F106" s="182">
        <v>0</v>
      </c>
      <c r="G106" s="183">
        <v>10</v>
      </c>
      <c r="H106" s="183">
        <f>H107</f>
        <v>10</v>
      </c>
      <c r="I106" s="183">
        <f>I107</f>
        <v>45</v>
      </c>
    </row>
    <row r="107" spans="1:9" ht="21.95" customHeight="1">
      <c r="A107" s="199" t="s">
        <v>248</v>
      </c>
      <c r="B107" s="181" t="s">
        <v>116</v>
      </c>
      <c r="C107" s="182">
        <v>996</v>
      </c>
      <c r="D107" s="182">
        <v>7702589999</v>
      </c>
      <c r="E107" s="182">
        <v>244</v>
      </c>
      <c r="F107" s="182">
        <v>225</v>
      </c>
      <c r="G107" s="183">
        <v>10</v>
      </c>
      <c r="H107" s="183">
        <v>10</v>
      </c>
      <c r="I107" s="183">
        <v>45</v>
      </c>
    </row>
    <row r="108" spans="1:9" ht="31.5" customHeight="1">
      <c r="A108" s="202" t="s">
        <v>233</v>
      </c>
      <c r="B108" s="185" t="s">
        <v>116</v>
      </c>
      <c r="C108" s="186">
        <v>996</v>
      </c>
      <c r="D108" s="186">
        <v>7703500000</v>
      </c>
      <c r="E108" s="186">
        <v>240</v>
      </c>
      <c r="F108" s="186">
        <v>0</v>
      </c>
      <c r="G108" s="187">
        <v>1</v>
      </c>
      <c r="H108" s="187">
        <f t="shared" ref="H108:I108" si="17">H110</f>
        <v>1</v>
      </c>
      <c r="I108" s="187">
        <f t="shared" si="17"/>
        <v>2</v>
      </c>
    </row>
    <row r="109" spans="1:9" ht="31.5" customHeight="1">
      <c r="A109" s="202" t="s">
        <v>348</v>
      </c>
      <c r="B109" s="185" t="s">
        <v>116</v>
      </c>
      <c r="C109" s="186">
        <v>996</v>
      </c>
      <c r="D109" s="186">
        <v>7703589999</v>
      </c>
      <c r="E109" s="186">
        <v>244</v>
      </c>
      <c r="F109" s="186">
        <v>0</v>
      </c>
      <c r="G109" s="187">
        <v>1</v>
      </c>
      <c r="H109" s="187">
        <f>H110</f>
        <v>1</v>
      </c>
      <c r="I109" s="187">
        <f>I110</f>
        <v>2</v>
      </c>
    </row>
    <row r="110" spans="1:9" ht="21.95" customHeight="1">
      <c r="A110" s="199" t="s">
        <v>258</v>
      </c>
      <c r="B110" s="181" t="s">
        <v>116</v>
      </c>
      <c r="C110" s="182">
        <v>996</v>
      </c>
      <c r="D110" s="182">
        <v>7703589999</v>
      </c>
      <c r="E110" s="182">
        <v>244</v>
      </c>
      <c r="F110" s="182">
        <v>226</v>
      </c>
      <c r="G110" s="183">
        <v>1</v>
      </c>
      <c r="H110" s="183">
        <v>1</v>
      </c>
      <c r="I110" s="183">
        <v>2</v>
      </c>
    </row>
    <row r="111" spans="1:9" ht="33.75" customHeight="1">
      <c r="A111" s="202" t="s">
        <v>260</v>
      </c>
      <c r="B111" s="185" t="s">
        <v>116</v>
      </c>
      <c r="C111" s="182">
        <v>996</v>
      </c>
      <c r="D111" s="186">
        <v>770450000</v>
      </c>
      <c r="E111" s="186">
        <v>240</v>
      </c>
      <c r="F111" s="186">
        <v>0</v>
      </c>
      <c r="G111" s="187">
        <v>1</v>
      </c>
      <c r="H111" s="187">
        <f t="shared" ref="H111:I111" si="18">H113</f>
        <v>1</v>
      </c>
      <c r="I111" s="187">
        <f t="shared" si="18"/>
        <v>2</v>
      </c>
    </row>
    <row r="112" spans="1:9" ht="49.5" customHeight="1">
      <c r="A112" s="202" t="s">
        <v>348</v>
      </c>
      <c r="B112" s="185" t="s">
        <v>116</v>
      </c>
      <c r="C112" s="182">
        <v>996</v>
      </c>
      <c r="D112" s="186">
        <v>7704589999</v>
      </c>
      <c r="E112" s="186">
        <v>244</v>
      </c>
      <c r="F112" s="186">
        <v>0</v>
      </c>
      <c r="G112" s="187">
        <v>1</v>
      </c>
      <c r="H112" s="187">
        <f>H113</f>
        <v>1</v>
      </c>
      <c r="I112" s="187">
        <f>I113</f>
        <v>2</v>
      </c>
    </row>
    <row r="113" spans="1:9" ht="21.95" customHeight="1">
      <c r="A113" s="199" t="s">
        <v>249</v>
      </c>
      <c r="B113" s="181" t="s">
        <v>116</v>
      </c>
      <c r="C113" s="186">
        <v>996</v>
      </c>
      <c r="D113" s="182">
        <v>7704589999</v>
      </c>
      <c r="E113" s="182">
        <v>244</v>
      </c>
      <c r="F113" s="182">
        <v>226</v>
      </c>
      <c r="G113" s="183">
        <v>1</v>
      </c>
      <c r="H113" s="183">
        <v>1</v>
      </c>
      <c r="I113" s="183">
        <v>2</v>
      </c>
    </row>
    <row r="114" spans="1:9" ht="43.5" customHeight="1">
      <c r="A114" s="202" t="s">
        <v>138</v>
      </c>
      <c r="B114" s="185" t="s">
        <v>116</v>
      </c>
      <c r="C114" s="182">
        <v>996</v>
      </c>
      <c r="D114" s="186">
        <v>7705500000</v>
      </c>
      <c r="E114" s="186">
        <v>240</v>
      </c>
      <c r="F114" s="186">
        <v>0</v>
      </c>
      <c r="G114" s="187">
        <f>G116+G117+G118+G119+G120</f>
        <v>64.400000000000006</v>
      </c>
      <c r="H114" s="187">
        <f t="shared" ref="H114:I114" si="19">H116+H117+H118+H119</f>
        <v>28</v>
      </c>
      <c r="I114" s="187">
        <f t="shared" si="19"/>
        <v>44</v>
      </c>
    </row>
    <row r="115" spans="1:9" ht="43.5" customHeight="1">
      <c r="A115" s="202" t="s">
        <v>348</v>
      </c>
      <c r="B115" s="185" t="s">
        <v>116</v>
      </c>
      <c r="C115" s="182">
        <v>996</v>
      </c>
      <c r="D115" s="186">
        <v>7705589999</v>
      </c>
      <c r="E115" s="186">
        <v>244</v>
      </c>
      <c r="F115" s="186">
        <v>0</v>
      </c>
      <c r="G115" s="187">
        <v>66.400000000000006</v>
      </c>
      <c r="H115" s="187">
        <f>H114</f>
        <v>28</v>
      </c>
      <c r="I115" s="187">
        <f>I114</f>
        <v>44</v>
      </c>
    </row>
    <row r="116" spans="1:9" ht="21.95" customHeight="1">
      <c r="A116" s="199" t="s">
        <v>248</v>
      </c>
      <c r="B116" s="181" t="s">
        <v>116</v>
      </c>
      <c r="C116" s="182">
        <v>996</v>
      </c>
      <c r="D116" s="182">
        <v>7705589999</v>
      </c>
      <c r="E116" s="182">
        <v>244</v>
      </c>
      <c r="F116" s="182">
        <v>225</v>
      </c>
      <c r="G116" s="183">
        <v>1</v>
      </c>
      <c r="H116" s="183">
        <v>1</v>
      </c>
      <c r="I116" s="183">
        <v>1</v>
      </c>
    </row>
    <row r="117" spans="1:9" ht="21.95" customHeight="1">
      <c r="A117" s="199" t="s">
        <v>261</v>
      </c>
      <c r="B117" s="181" t="s">
        <v>116</v>
      </c>
      <c r="C117" s="182">
        <v>996</v>
      </c>
      <c r="D117" s="182">
        <v>7705589999</v>
      </c>
      <c r="E117" s="182">
        <v>244</v>
      </c>
      <c r="F117" s="182">
        <v>224</v>
      </c>
      <c r="G117" s="183">
        <v>20.399999999999999</v>
      </c>
      <c r="H117" s="183">
        <v>18</v>
      </c>
      <c r="I117" s="183">
        <v>22</v>
      </c>
    </row>
    <row r="118" spans="1:9" ht="21.95" customHeight="1">
      <c r="A118" s="199" t="s">
        <v>258</v>
      </c>
      <c r="B118" s="181" t="s">
        <v>116</v>
      </c>
      <c r="C118" s="182">
        <v>996</v>
      </c>
      <c r="D118" s="182">
        <v>7705589999</v>
      </c>
      <c r="E118" s="182">
        <v>244</v>
      </c>
      <c r="F118" s="182">
        <v>226</v>
      </c>
      <c r="G118" s="183">
        <v>5</v>
      </c>
      <c r="H118" s="183">
        <v>4</v>
      </c>
      <c r="I118" s="183">
        <v>4</v>
      </c>
    </row>
    <row r="119" spans="1:9" ht="24.75" customHeight="1">
      <c r="A119" s="199" t="s">
        <v>253</v>
      </c>
      <c r="B119" s="181" t="s">
        <v>116</v>
      </c>
      <c r="C119" s="186">
        <v>996</v>
      </c>
      <c r="D119" s="182">
        <v>7705589999</v>
      </c>
      <c r="E119" s="182">
        <v>244</v>
      </c>
      <c r="F119" s="182">
        <v>310</v>
      </c>
      <c r="G119" s="183">
        <v>20</v>
      </c>
      <c r="H119" s="183">
        <v>5</v>
      </c>
      <c r="I119" s="183">
        <v>17</v>
      </c>
    </row>
    <row r="120" spans="1:9" ht="27" customHeight="1">
      <c r="A120" s="199" t="s">
        <v>254</v>
      </c>
      <c r="B120" s="181" t="s">
        <v>116</v>
      </c>
      <c r="C120" s="186">
        <v>996</v>
      </c>
      <c r="D120" s="182">
        <v>7705589999</v>
      </c>
      <c r="E120" s="182">
        <v>244</v>
      </c>
      <c r="F120" s="182">
        <v>340</v>
      </c>
      <c r="G120" s="183">
        <v>18</v>
      </c>
      <c r="H120" s="183">
        <v>10</v>
      </c>
      <c r="I120" s="183">
        <v>10</v>
      </c>
    </row>
    <row r="121" spans="1:9" ht="30.75" customHeight="1">
      <c r="A121" s="198" t="s">
        <v>262</v>
      </c>
      <c r="B121" s="178" t="s">
        <v>113</v>
      </c>
      <c r="C121" s="188">
        <v>996</v>
      </c>
      <c r="D121" s="179">
        <v>7700700000</v>
      </c>
      <c r="E121" s="179">
        <v>0</v>
      </c>
      <c r="F121" s="179">
        <v>0</v>
      </c>
      <c r="G121" s="180">
        <f>G122+G137</f>
        <v>266</v>
      </c>
      <c r="H121" s="180">
        <f t="shared" ref="H121:I121" si="20">H122+H137</f>
        <v>340</v>
      </c>
      <c r="I121" s="180">
        <f t="shared" si="20"/>
        <v>340</v>
      </c>
    </row>
    <row r="122" spans="1:9" ht="91.5" customHeight="1">
      <c r="A122" s="198" t="s">
        <v>316</v>
      </c>
      <c r="B122" s="178" t="s">
        <v>113</v>
      </c>
      <c r="C122" s="179">
        <v>996</v>
      </c>
      <c r="D122" s="179">
        <v>7700782110</v>
      </c>
      <c r="E122" s="179">
        <v>100</v>
      </c>
      <c r="F122" s="179">
        <v>0</v>
      </c>
      <c r="G122" s="180">
        <f>G123+G127+G128+G134</f>
        <v>185.8</v>
      </c>
      <c r="H122" s="180">
        <f t="shared" ref="H122:I122" si="21">H123+H127+H128+H134</f>
        <v>208</v>
      </c>
      <c r="I122" s="180">
        <f t="shared" si="21"/>
        <v>208</v>
      </c>
    </row>
    <row r="123" spans="1:9" ht="31.5" customHeight="1">
      <c r="A123" s="201" t="s">
        <v>350</v>
      </c>
      <c r="B123" s="189" t="s">
        <v>113</v>
      </c>
      <c r="C123" s="179">
        <v>996</v>
      </c>
      <c r="D123" s="188">
        <v>7700782110</v>
      </c>
      <c r="E123" s="188">
        <v>111</v>
      </c>
      <c r="F123" s="188">
        <v>210</v>
      </c>
      <c r="G123" s="180">
        <f>G124+G126</f>
        <v>175.8</v>
      </c>
      <c r="H123" s="180">
        <f t="shared" ref="H123:I123" si="22">H124+H126</f>
        <v>195</v>
      </c>
      <c r="I123" s="180">
        <f t="shared" si="22"/>
        <v>195</v>
      </c>
    </row>
    <row r="124" spans="1:9" ht="21.95" customHeight="1">
      <c r="A124" s="201" t="s">
        <v>318</v>
      </c>
      <c r="B124" s="181" t="s">
        <v>113</v>
      </c>
      <c r="C124" s="186">
        <v>996</v>
      </c>
      <c r="D124" s="182">
        <v>7700782110</v>
      </c>
      <c r="E124" s="182">
        <v>111</v>
      </c>
      <c r="F124" s="182">
        <v>211</v>
      </c>
      <c r="G124" s="183">
        <v>135</v>
      </c>
      <c r="H124" s="183">
        <v>150</v>
      </c>
      <c r="I124" s="183">
        <v>150</v>
      </c>
    </row>
    <row r="125" spans="1:9" ht="64.5" customHeight="1">
      <c r="A125" s="200" t="s">
        <v>335</v>
      </c>
      <c r="B125" s="178" t="s">
        <v>113</v>
      </c>
      <c r="C125" s="188">
        <v>996</v>
      </c>
      <c r="D125" s="179">
        <v>7700782110</v>
      </c>
      <c r="E125" s="179">
        <v>119</v>
      </c>
      <c r="F125" s="179">
        <v>0</v>
      </c>
      <c r="G125" s="180">
        <v>40.799999999999997</v>
      </c>
      <c r="H125" s="212">
        <f>H126</f>
        <v>45</v>
      </c>
      <c r="I125" s="212">
        <f>I126</f>
        <v>45</v>
      </c>
    </row>
    <row r="126" spans="1:9" ht="27.75" customHeight="1">
      <c r="A126" s="201" t="s">
        <v>242</v>
      </c>
      <c r="B126" s="181" t="s">
        <v>113</v>
      </c>
      <c r="C126" s="182">
        <v>996</v>
      </c>
      <c r="D126" s="182">
        <v>7700782110</v>
      </c>
      <c r="E126" s="182">
        <v>119</v>
      </c>
      <c r="F126" s="182">
        <v>213</v>
      </c>
      <c r="G126" s="183">
        <v>40.799999999999997</v>
      </c>
      <c r="H126" s="183">
        <v>45</v>
      </c>
      <c r="I126" s="183">
        <v>45</v>
      </c>
    </row>
    <row r="127" spans="1:9" ht="44.25" customHeight="1">
      <c r="A127" s="200" t="s">
        <v>347</v>
      </c>
      <c r="B127" s="178" t="s">
        <v>113</v>
      </c>
      <c r="C127" s="179">
        <v>996</v>
      </c>
      <c r="D127" s="179">
        <v>7700782190</v>
      </c>
      <c r="E127" s="179">
        <v>122</v>
      </c>
      <c r="F127" s="179">
        <v>212</v>
      </c>
      <c r="G127" s="180">
        <v>1</v>
      </c>
      <c r="H127" s="180">
        <v>1</v>
      </c>
      <c r="I127" s="180">
        <v>1</v>
      </c>
    </row>
    <row r="128" spans="1:9" ht="21.95" customHeight="1">
      <c r="A128" s="198" t="s">
        <v>264</v>
      </c>
      <c r="B128" s="189" t="s">
        <v>113</v>
      </c>
      <c r="C128" s="179">
        <v>996</v>
      </c>
      <c r="D128" s="179">
        <v>7700782190</v>
      </c>
      <c r="E128" s="188">
        <v>200</v>
      </c>
      <c r="F128" s="188">
        <v>220</v>
      </c>
      <c r="G128" s="180">
        <f>G130+G131+G132+G133</f>
        <v>6</v>
      </c>
      <c r="H128" s="180">
        <f t="shared" ref="H128:I128" si="23">H130+H131+H132+H133</f>
        <v>9</v>
      </c>
      <c r="I128" s="180">
        <f t="shared" si="23"/>
        <v>9</v>
      </c>
    </row>
    <row r="129" spans="1:9" ht="37.5" customHeight="1">
      <c r="A129" s="213" t="s">
        <v>348</v>
      </c>
      <c r="B129" s="189" t="s">
        <v>113</v>
      </c>
      <c r="C129" s="211">
        <v>996</v>
      </c>
      <c r="D129" s="211">
        <v>7700782190</v>
      </c>
      <c r="E129" s="215">
        <v>244</v>
      </c>
      <c r="F129" s="215">
        <v>0</v>
      </c>
      <c r="G129" s="212">
        <v>6</v>
      </c>
      <c r="H129" s="212">
        <f>H128</f>
        <v>9</v>
      </c>
      <c r="I129" s="212">
        <f>I128</f>
        <v>9</v>
      </c>
    </row>
    <row r="130" spans="1:9" ht="21.95" customHeight="1">
      <c r="A130" s="199" t="s">
        <v>246</v>
      </c>
      <c r="B130" s="181" t="s">
        <v>113</v>
      </c>
      <c r="C130" s="182">
        <v>996</v>
      </c>
      <c r="D130" s="182">
        <v>7700782190</v>
      </c>
      <c r="E130" s="182">
        <v>244</v>
      </c>
      <c r="F130" s="182">
        <v>222</v>
      </c>
      <c r="G130" s="183">
        <v>1</v>
      </c>
      <c r="H130" s="183">
        <v>1</v>
      </c>
      <c r="I130" s="183">
        <v>1</v>
      </c>
    </row>
    <row r="131" spans="1:9" ht="21.95" customHeight="1">
      <c r="A131" s="199" t="s">
        <v>247</v>
      </c>
      <c r="B131" s="181" t="s">
        <v>113</v>
      </c>
      <c r="C131" s="186">
        <v>996</v>
      </c>
      <c r="D131" s="182">
        <v>7700782190</v>
      </c>
      <c r="E131" s="182">
        <v>244</v>
      </c>
      <c r="F131" s="182">
        <v>223</v>
      </c>
      <c r="G131" s="183">
        <v>1</v>
      </c>
      <c r="H131" s="183">
        <v>2</v>
      </c>
      <c r="I131" s="183">
        <v>2</v>
      </c>
    </row>
    <row r="132" spans="1:9" ht="21.95" customHeight="1">
      <c r="A132" s="199" t="s">
        <v>249</v>
      </c>
      <c r="B132" s="181" t="s">
        <v>113</v>
      </c>
      <c r="C132" s="186">
        <v>996</v>
      </c>
      <c r="D132" s="182">
        <v>7700782190</v>
      </c>
      <c r="E132" s="182">
        <v>244</v>
      </c>
      <c r="F132" s="182">
        <v>226</v>
      </c>
      <c r="G132" s="183">
        <v>1</v>
      </c>
      <c r="H132" s="183">
        <v>1</v>
      </c>
      <c r="I132" s="183">
        <v>1</v>
      </c>
    </row>
    <row r="133" spans="1:9" ht="21.95" customHeight="1">
      <c r="A133" s="199" t="s">
        <v>251</v>
      </c>
      <c r="B133" s="181" t="s">
        <v>113</v>
      </c>
      <c r="C133" s="186">
        <v>996</v>
      </c>
      <c r="D133" s="182">
        <v>7700782190</v>
      </c>
      <c r="E133" s="182">
        <v>244</v>
      </c>
      <c r="F133" s="182">
        <v>290</v>
      </c>
      <c r="G133" s="183">
        <v>3</v>
      </c>
      <c r="H133" s="183">
        <v>5</v>
      </c>
      <c r="I133" s="183">
        <v>5</v>
      </c>
    </row>
    <row r="134" spans="1:9" ht="21.95" customHeight="1">
      <c r="A134" s="198" t="s">
        <v>252</v>
      </c>
      <c r="B134" s="189" t="s">
        <v>113</v>
      </c>
      <c r="C134" s="179">
        <v>996</v>
      </c>
      <c r="D134" s="179">
        <v>7700782190</v>
      </c>
      <c r="E134" s="188">
        <v>200</v>
      </c>
      <c r="F134" s="188">
        <v>300</v>
      </c>
      <c r="G134" s="180">
        <f>G135+G136</f>
        <v>3</v>
      </c>
      <c r="H134" s="180">
        <f t="shared" ref="H134:I134" si="24">H135+H136</f>
        <v>3</v>
      </c>
      <c r="I134" s="180">
        <f t="shared" si="24"/>
        <v>3</v>
      </c>
    </row>
    <row r="135" spans="1:9" ht="27" customHeight="1">
      <c r="A135" s="199" t="s">
        <v>253</v>
      </c>
      <c r="B135" s="181" t="s">
        <v>113</v>
      </c>
      <c r="C135" s="182">
        <v>996</v>
      </c>
      <c r="D135" s="182">
        <v>7700782190</v>
      </c>
      <c r="E135" s="182">
        <v>244</v>
      </c>
      <c r="F135" s="182">
        <v>310</v>
      </c>
      <c r="G135" s="183">
        <v>1</v>
      </c>
      <c r="H135" s="183">
        <v>1</v>
      </c>
      <c r="I135" s="183">
        <v>1</v>
      </c>
    </row>
    <row r="136" spans="1:9" ht="27.75" customHeight="1">
      <c r="A136" s="199" t="s">
        <v>254</v>
      </c>
      <c r="B136" s="181" t="s">
        <v>113</v>
      </c>
      <c r="C136" s="186">
        <v>996</v>
      </c>
      <c r="D136" s="182">
        <v>7700782190</v>
      </c>
      <c r="E136" s="182">
        <v>244</v>
      </c>
      <c r="F136" s="182">
        <v>340</v>
      </c>
      <c r="G136" s="183">
        <v>2</v>
      </c>
      <c r="H136" s="183">
        <v>2</v>
      </c>
      <c r="I136" s="183">
        <v>2</v>
      </c>
    </row>
    <row r="137" spans="1:9" ht="21.95" customHeight="1">
      <c r="A137" s="245" t="s">
        <v>265</v>
      </c>
      <c r="B137" s="246" t="s">
        <v>113</v>
      </c>
      <c r="C137" s="247">
        <v>996</v>
      </c>
      <c r="D137" s="243">
        <v>7700882110</v>
      </c>
      <c r="E137" s="243">
        <v>0</v>
      </c>
      <c r="F137" s="243">
        <v>0</v>
      </c>
      <c r="G137" s="244">
        <f>G139+G144+G147</f>
        <v>80.2</v>
      </c>
      <c r="H137" s="244">
        <f t="shared" ref="H137:I137" si="25">H139+H144+H147</f>
        <v>132</v>
      </c>
      <c r="I137" s="244">
        <f t="shared" si="25"/>
        <v>132</v>
      </c>
    </row>
    <row r="138" spans="1:9" ht="21.95" customHeight="1">
      <c r="A138" s="245"/>
      <c r="B138" s="246"/>
      <c r="C138" s="247"/>
      <c r="D138" s="243"/>
      <c r="E138" s="243"/>
      <c r="F138" s="243"/>
      <c r="G138" s="244"/>
      <c r="H138" s="244"/>
      <c r="I138" s="244"/>
    </row>
    <row r="139" spans="1:9" ht="29.25" customHeight="1">
      <c r="A139" s="200" t="s">
        <v>263</v>
      </c>
      <c r="B139" s="189" t="s">
        <v>113</v>
      </c>
      <c r="C139" s="179">
        <v>996</v>
      </c>
      <c r="D139" s="188">
        <v>7700882110</v>
      </c>
      <c r="E139" s="188">
        <v>100</v>
      </c>
      <c r="F139" s="188">
        <v>210</v>
      </c>
      <c r="G139" s="180">
        <f>G141+G143</f>
        <v>78.2</v>
      </c>
      <c r="H139" s="180">
        <f t="shared" ref="H139:I139" si="26">H141+H143</f>
        <v>130</v>
      </c>
      <c r="I139" s="180">
        <f t="shared" si="26"/>
        <v>130</v>
      </c>
    </row>
    <row r="140" spans="1:9" ht="29.25" customHeight="1">
      <c r="A140" s="200" t="s">
        <v>350</v>
      </c>
      <c r="B140" s="189" t="s">
        <v>113</v>
      </c>
      <c r="C140" s="211">
        <v>996</v>
      </c>
      <c r="D140" s="215">
        <v>77008882110</v>
      </c>
      <c r="E140" s="215">
        <v>111</v>
      </c>
      <c r="F140" s="215">
        <v>0</v>
      </c>
      <c r="G140" s="212">
        <v>60</v>
      </c>
      <c r="H140" s="212">
        <f>H141</f>
        <v>100</v>
      </c>
      <c r="I140" s="212">
        <f>I141</f>
        <v>100</v>
      </c>
    </row>
    <row r="141" spans="1:9" ht="21.95" customHeight="1">
      <c r="A141" s="203" t="s">
        <v>318</v>
      </c>
      <c r="B141" s="181" t="s">
        <v>113</v>
      </c>
      <c r="C141" s="182">
        <v>996</v>
      </c>
      <c r="D141" s="182">
        <v>7700882110</v>
      </c>
      <c r="E141" s="182">
        <v>111</v>
      </c>
      <c r="F141" s="182">
        <v>211</v>
      </c>
      <c r="G141" s="183">
        <v>60</v>
      </c>
      <c r="H141" s="183">
        <v>100</v>
      </c>
      <c r="I141" s="183">
        <v>100</v>
      </c>
    </row>
    <row r="142" spans="1:9" ht="54" customHeight="1">
      <c r="A142" s="200" t="s">
        <v>335</v>
      </c>
      <c r="B142" s="214" t="s">
        <v>113</v>
      </c>
      <c r="C142" s="211">
        <v>996</v>
      </c>
      <c r="D142" s="211">
        <v>7700882110</v>
      </c>
      <c r="E142" s="211">
        <v>119</v>
      </c>
      <c r="F142" s="211">
        <v>0</v>
      </c>
      <c r="G142" s="212">
        <v>18.2</v>
      </c>
      <c r="H142" s="183">
        <f>H143</f>
        <v>30</v>
      </c>
      <c r="I142" s="183">
        <f>I143</f>
        <v>30</v>
      </c>
    </row>
    <row r="143" spans="1:9" ht="30" customHeight="1">
      <c r="A143" s="203" t="s">
        <v>242</v>
      </c>
      <c r="B143" s="181" t="s">
        <v>113</v>
      </c>
      <c r="C143" s="186">
        <v>996</v>
      </c>
      <c r="D143" s="182">
        <v>7700882110</v>
      </c>
      <c r="E143" s="182">
        <v>119</v>
      </c>
      <c r="F143" s="182">
        <v>213</v>
      </c>
      <c r="G143" s="183">
        <v>18.2</v>
      </c>
      <c r="H143" s="183">
        <v>30</v>
      </c>
      <c r="I143" s="183">
        <v>30</v>
      </c>
    </row>
    <row r="144" spans="1:9" ht="21.95" customHeight="1">
      <c r="A144" s="202" t="s">
        <v>264</v>
      </c>
      <c r="B144" s="185" t="s">
        <v>113</v>
      </c>
      <c r="C144" s="186">
        <v>996</v>
      </c>
      <c r="D144" s="182">
        <v>7700882190</v>
      </c>
      <c r="E144" s="186">
        <v>240</v>
      </c>
      <c r="F144" s="186">
        <v>220</v>
      </c>
      <c r="G144" s="180">
        <f>G146</f>
        <v>1</v>
      </c>
      <c r="H144" s="180">
        <f t="shared" ref="H144:I144" si="27">H146</f>
        <v>1</v>
      </c>
      <c r="I144" s="180">
        <f t="shared" si="27"/>
        <v>1</v>
      </c>
    </row>
    <row r="145" spans="1:9" ht="39" customHeight="1">
      <c r="A145" s="202" t="s">
        <v>348</v>
      </c>
      <c r="B145" s="185" t="s">
        <v>113</v>
      </c>
      <c r="C145" s="186">
        <v>996</v>
      </c>
      <c r="D145" s="182">
        <v>770882190</v>
      </c>
      <c r="E145" s="186">
        <v>244</v>
      </c>
      <c r="F145" s="186">
        <v>220</v>
      </c>
      <c r="G145" s="212">
        <v>1</v>
      </c>
      <c r="H145" s="212">
        <f>H146</f>
        <v>1</v>
      </c>
      <c r="I145" s="212">
        <f>I146</f>
        <v>1</v>
      </c>
    </row>
    <row r="146" spans="1:9" ht="21.95" customHeight="1">
      <c r="A146" s="199" t="s">
        <v>258</v>
      </c>
      <c r="B146" s="181" t="s">
        <v>113</v>
      </c>
      <c r="C146" s="182">
        <v>996</v>
      </c>
      <c r="D146" s="182">
        <v>7700882190</v>
      </c>
      <c r="E146" s="182">
        <v>244</v>
      </c>
      <c r="F146" s="182">
        <v>226</v>
      </c>
      <c r="G146" s="183">
        <v>1</v>
      </c>
      <c r="H146" s="183">
        <v>1</v>
      </c>
      <c r="I146" s="183">
        <v>1</v>
      </c>
    </row>
    <row r="147" spans="1:9" ht="21.95" customHeight="1">
      <c r="A147" s="202" t="s">
        <v>252</v>
      </c>
      <c r="B147" s="185" t="s">
        <v>113</v>
      </c>
      <c r="C147" s="182">
        <v>996</v>
      </c>
      <c r="D147" s="182">
        <v>7700882190</v>
      </c>
      <c r="E147" s="186">
        <v>240</v>
      </c>
      <c r="F147" s="186">
        <v>300</v>
      </c>
      <c r="G147" s="180">
        <f>G148</f>
        <v>1</v>
      </c>
      <c r="H147" s="180">
        <f t="shared" ref="H147:I147" si="28">H148</f>
        <v>1</v>
      </c>
      <c r="I147" s="180">
        <f t="shared" si="28"/>
        <v>1</v>
      </c>
    </row>
    <row r="148" spans="1:9" ht="30.75" customHeight="1">
      <c r="A148" s="199" t="s">
        <v>254</v>
      </c>
      <c r="B148" s="181" t="s">
        <v>113</v>
      </c>
      <c r="C148" s="186">
        <v>996</v>
      </c>
      <c r="D148" s="182">
        <v>7700882190</v>
      </c>
      <c r="E148" s="182">
        <v>244</v>
      </c>
      <c r="F148" s="182">
        <v>340</v>
      </c>
      <c r="G148" s="183">
        <v>1</v>
      </c>
      <c r="H148" s="183">
        <v>1</v>
      </c>
      <c r="I148" s="183">
        <v>1</v>
      </c>
    </row>
    <row r="149" spans="1:9" ht="21.95" customHeight="1">
      <c r="A149" s="198" t="s">
        <v>232</v>
      </c>
      <c r="B149" s="178">
        <v>1001</v>
      </c>
      <c r="C149" s="182">
        <v>996</v>
      </c>
      <c r="D149" s="179">
        <v>7702288060</v>
      </c>
      <c r="E149" s="179">
        <v>300</v>
      </c>
      <c r="F149" s="179">
        <v>260</v>
      </c>
      <c r="G149" s="180">
        <f>G150</f>
        <v>45</v>
      </c>
      <c r="H149" s="180">
        <f t="shared" ref="H149:I149" si="29">H150</f>
        <v>30</v>
      </c>
      <c r="I149" s="180">
        <f t="shared" si="29"/>
        <v>30</v>
      </c>
    </row>
    <row r="150" spans="1:9" ht="42.75" customHeight="1">
      <c r="A150" s="204" t="s">
        <v>351</v>
      </c>
      <c r="B150" s="191">
        <v>1001</v>
      </c>
      <c r="C150" s="192">
        <v>996</v>
      </c>
      <c r="D150" s="190">
        <v>7702288060</v>
      </c>
      <c r="E150" s="190">
        <v>321</v>
      </c>
      <c r="F150" s="190">
        <v>263</v>
      </c>
      <c r="G150" s="193">
        <v>45</v>
      </c>
      <c r="H150" s="193">
        <v>30</v>
      </c>
      <c r="I150" s="193">
        <v>30</v>
      </c>
    </row>
    <row r="151" spans="1:9" ht="21.95" customHeight="1">
      <c r="A151" s="198" t="s">
        <v>266</v>
      </c>
      <c r="B151" s="179"/>
      <c r="C151" s="188"/>
      <c r="D151" s="179"/>
      <c r="E151" s="179"/>
      <c r="F151" s="179"/>
      <c r="G151" s="180">
        <f>G13+G23+G51+G54+G56+G65+G76+G89+G96+G99+G121+G149+G61</f>
        <v>2227.8639999999996</v>
      </c>
      <c r="H151" s="180">
        <f>H13+H23+H51+H54+H56+H65+H76+H89+H96+H99+H121+H149+H61</f>
        <v>2511.1</v>
      </c>
      <c r="I151" s="180">
        <f>I13+I23+I51+I54+I56+I65+I76+I89+I96+I99+I121+I149+I61</f>
        <v>2613.2999999999997</v>
      </c>
    </row>
  </sheetData>
  <mergeCells count="31">
    <mergeCell ref="I137:I138"/>
    <mergeCell ref="G1:I1"/>
    <mergeCell ref="G3:I3"/>
    <mergeCell ref="G4:I4"/>
    <mergeCell ref="I76:I77"/>
    <mergeCell ref="A7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76:F77"/>
    <mergeCell ref="G76:G77"/>
    <mergeCell ref="H76:H77"/>
    <mergeCell ref="A137:A138"/>
    <mergeCell ref="B137:B138"/>
    <mergeCell ref="C137:C138"/>
    <mergeCell ref="D137:D138"/>
    <mergeCell ref="E137:E138"/>
    <mergeCell ref="F137:F138"/>
    <mergeCell ref="G137:G138"/>
    <mergeCell ref="A76:A77"/>
    <mergeCell ref="B76:B77"/>
    <mergeCell ref="C76:C77"/>
    <mergeCell ref="D76:D77"/>
    <mergeCell ref="E76:E77"/>
    <mergeCell ref="H137:H138"/>
  </mergeCells>
  <pageMargins left="0.25" right="0.25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RowHeight="15.75"/>
  <cols>
    <col min="1" max="1" width="58" style="76" customWidth="1"/>
    <col min="2" max="2" width="28.42578125" style="76" customWidth="1"/>
    <col min="3" max="4" width="16" style="76" customWidth="1"/>
    <col min="5" max="16384" width="9.140625" style="78"/>
  </cols>
  <sheetData>
    <row r="1" spans="1:4">
      <c r="C1" s="77" t="s">
        <v>2</v>
      </c>
    </row>
    <row r="2" spans="1:4">
      <c r="C2" s="77" t="s">
        <v>26</v>
      </c>
    </row>
    <row r="3" spans="1:4">
      <c r="C3" s="77" t="s">
        <v>226</v>
      </c>
    </row>
    <row r="4" spans="1:4">
      <c r="C4" s="77" t="s">
        <v>274</v>
      </c>
    </row>
    <row r="6" spans="1:4" ht="15">
      <c r="A6" s="217" t="s">
        <v>228</v>
      </c>
      <c r="B6" s="217"/>
      <c r="C6" s="217"/>
      <c r="D6" s="217"/>
    </row>
    <row r="7" spans="1:4" ht="15.75" customHeight="1">
      <c r="A7" s="217"/>
      <c r="B7" s="217"/>
      <c r="C7" s="217"/>
      <c r="D7" s="217"/>
    </row>
    <row r="8" spans="1:4">
      <c r="C8" s="79"/>
      <c r="D8" s="79" t="s">
        <v>142</v>
      </c>
    </row>
    <row r="9" spans="1:4" ht="47.25" customHeight="1">
      <c r="A9" s="221" t="s">
        <v>3</v>
      </c>
      <c r="B9" s="221" t="s">
        <v>0</v>
      </c>
      <c r="C9" s="219" t="s">
        <v>4</v>
      </c>
      <c r="D9" s="220"/>
    </row>
    <row r="10" spans="1:4">
      <c r="A10" s="222"/>
      <c r="B10" s="222"/>
      <c r="C10" s="173" t="s">
        <v>222</v>
      </c>
      <c r="D10" s="173" t="s">
        <v>309</v>
      </c>
    </row>
    <row r="11" spans="1:4">
      <c r="A11" s="82" t="s">
        <v>5</v>
      </c>
      <c r="B11" s="83" t="s">
        <v>27</v>
      </c>
      <c r="C11" s="151">
        <f>C12+C15+C21+C27+C30</f>
        <v>403800</v>
      </c>
      <c r="D11" s="151">
        <f>D12+D15+D21+D27+D30</f>
        <v>383000</v>
      </c>
    </row>
    <row r="12" spans="1:4">
      <c r="A12" s="85" t="s">
        <v>6</v>
      </c>
      <c r="B12" s="86" t="s">
        <v>28</v>
      </c>
      <c r="C12" s="152">
        <f>C13</f>
        <v>140000</v>
      </c>
      <c r="D12" s="152">
        <f>D13</f>
        <v>145000</v>
      </c>
    </row>
    <row r="13" spans="1:4">
      <c r="A13" s="88" t="s">
        <v>7</v>
      </c>
      <c r="B13" s="86" t="s">
        <v>29</v>
      </c>
      <c r="C13" s="152">
        <f>C14</f>
        <v>140000</v>
      </c>
      <c r="D13" s="152">
        <f>D14</f>
        <v>145000</v>
      </c>
    </row>
    <row r="14" spans="1:4" ht="97.5">
      <c r="A14" s="89" t="s">
        <v>227</v>
      </c>
      <c r="B14" s="86" t="s">
        <v>30</v>
      </c>
      <c r="C14" s="153">
        <v>140000</v>
      </c>
      <c r="D14" s="153">
        <v>145000</v>
      </c>
    </row>
    <row r="15" spans="1:4" s="114" customFormat="1" ht="47.25">
      <c r="A15" s="82" t="s">
        <v>8</v>
      </c>
      <c r="B15" s="83" t="s">
        <v>76</v>
      </c>
      <c r="C15" s="151">
        <f>C16</f>
        <v>150800</v>
      </c>
      <c r="D15" s="151">
        <f>D16</f>
        <v>125000</v>
      </c>
    </row>
    <row r="16" spans="1:4" ht="31.5">
      <c r="A16" s="88" t="s">
        <v>9</v>
      </c>
      <c r="B16" s="86" t="s">
        <v>77</v>
      </c>
      <c r="C16" s="152">
        <f>C17+C18+C19+C20</f>
        <v>150800</v>
      </c>
      <c r="D16" s="152">
        <f>D17+D18+D19+D20</f>
        <v>125000</v>
      </c>
    </row>
    <row r="17" spans="1:4" ht="47.25">
      <c r="A17" s="89" t="s">
        <v>10</v>
      </c>
      <c r="B17" s="86" t="s">
        <v>31</v>
      </c>
      <c r="C17" s="152">
        <v>55100</v>
      </c>
      <c r="D17" s="152">
        <v>45700</v>
      </c>
    </row>
    <row r="18" spans="1:4" ht="78.75">
      <c r="A18" s="89" t="s">
        <v>11</v>
      </c>
      <c r="B18" s="86" t="s">
        <v>32</v>
      </c>
      <c r="C18" s="152">
        <v>1300</v>
      </c>
      <c r="D18" s="152">
        <v>1000</v>
      </c>
    </row>
    <row r="19" spans="1:4" ht="78.75">
      <c r="A19" s="89" t="s">
        <v>12</v>
      </c>
      <c r="B19" s="86" t="s">
        <v>33</v>
      </c>
      <c r="C19" s="152">
        <v>89200</v>
      </c>
      <c r="D19" s="152">
        <v>74000</v>
      </c>
    </row>
    <row r="20" spans="1:4" ht="78.75">
      <c r="A20" s="89" t="s">
        <v>13</v>
      </c>
      <c r="B20" s="86" t="s">
        <v>34</v>
      </c>
      <c r="C20" s="152">
        <v>5200</v>
      </c>
      <c r="D20" s="152">
        <v>4300</v>
      </c>
    </row>
    <row r="21" spans="1:4" s="114" customFormat="1">
      <c r="A21" s="82" t="s">
        <v>15</v>
      </c>
      <c r="B21" s="83" t="s">
        <v>40</v>
      </c>
      <c r="C21" s="151">
        <f>C22+C24</f>
        <v>24000</v>
      </c>
      <c r="D21" s="151">
        <f>C22+C24</f>
        <v>24000</v>
      </c>
    </row>
    <row r="22" spans="1:4">
      <c r="A22" s="88" t="s">
        <v>39</v>
      </c>
      <c r="B22" s="86" t="s">
        <v>41</v>
      </c>
      <c r="C22" s="152">
        <v>20000</v>
      </c>
      <c r="D22" s="152">
        <v>20000</v>
      </c>
    </row>
    <row r="23" spans="1:4" ht="47.25">
      <c r="A23" s="88" t="s">
        <v>42</v>
      </c>
      <c r="B23" s="86" t="s">
        <v>43</v>
      </c>
      <c r="C23" s="153">
        <v>20000</v>
      </c>
      <c r="D23" s="153">
        <v>20000</v>
      </c>
    </row>
    <row r="24" spans="1:4">
      <c r="A24" s="91" t="s">
        <v>44</v>
      </c>
      <c r="B24" s="86" t="s">
        <v>45</v>
      </c>
      <c r="C24" s="154">
        <v>4000</v>
      </c>
      <c r="D24" s="154">
        <v>4000</v>
      </c>
    </row>
    <row r="25" spans="1:4" ht="94.5">
      <c r="A25" s="93" t="s">
        <v>47</v>
      </c>
      <c r="B25" s="86" t="s">
        <v>46</v>
      </c>
      <c r="C25" s="155">
        <v>1000</v>
      </c>
      <c r="D25" s="155">
        <v>1000</v>
      </c>
    </row>
    <row r="26" spans="1:4" ht="94.5">
      <c r="A26" s="93" t="s">
        <v>48</v>
      </c>
      <c r="B26" s="86" t="s">
        <v>49</v>
      </c>
      <c r="C26" s="155">
        <v>3000</v>
      </c>
      <c r="D26" s="155">
        <v>3000</v>
      </c>
    </row>
    <row r="27" spans="1:4" ht="47.25" hidden="1">
      <c r="A27" s="95" t="s">
        <v>50</v>
      </c>
      <c r="B27" s="86" t="s">
        <v>51</v>
      </c>
      <c r="C27" s="155">
        <v>0</v>
      </c>
      <c r="D27" s="155">
        <f>D28</f>
        <v>0</v>
      </c>
    </row>
    <row r="28" spans="1:4" hidden="1">
      <c r="A28" s="91" t="s">
        <v>52</v>
      </c>
      <c r="B28" s="86" t="s">
        <v>53</v>
      </c>
      <c r="C28" s="155">
        <v>0</v>
      </c>
      <c r="D28" s="155">
        <v>0</v>
      </c>
    </row>
    <row r="29" spans="1:4" ht="47.25" hidden="1">
      <c r="A29" s="93" t="s">
        <v>54</v>
      </c>
      <c r="B29" s="86" t="s">
        <v>55</v>
      </c>
      <c r="C29" s="155">
        <v>0</v>
      </c>
      <c r="D29" s="155">
        <v>0</v>
      </c>
    </row>
    <row r="30" spans="1:4" s="114" customFormat="1" ht="47.25">
      <c r="A30" s="109" t="s">
        <v>16</v>
      </c>
      <c r="B30" s="99" t="s">
        <v>56</v>
      </c>
      <c r="C30" s="156">
        <f>C31+C33</f>
        <v>89000</v>
      </c>
      <c r="D30" s="156">
        <f>D31+D33</f>
        <v>89000</v>
      </c>
    </row>
    <row r="31" spans="1:4" ht="110.25">
      <c r="A31" s="91" t="s">
        <v>17</v>
      </c>
      <c r="B31" s="96" t="s">
        <v>57</v>
      </c>
      <c r="C31" s="154">
        <f>C32</f>
        <v>44500</v>
      </c>
      <c r="D31" s="154">
        <f>D32</f>
        <v>44500</v>
      </c>
    </row>
    <row r="32" spans="1:4" ht="78.75">
      <c r="A32" s="91" t="s">
        <v>67</v>
      </c>
      <c r="B32" s="96" t="s">
        <v>66</v>
      </c>
      <c r="C32" s="154">
        <v>44500</v>
      </c>
      <c r="D32" s="154">
        <v>44500</v>
      </c>
    </row>
    <row r="33" spans="1:4" ht="94.5">
      <c r="A33" s="93" t="s">
        <v>58</v>
      </c>
      <c r="B33" s="96" t="s">
        <v>59</v>
      </c>
      <c r="C33" s="155">
        <v>44500</v>
      </c>
      <c r="D33" s="155">
        <v>44500</v>
      </c>
    </row>
    <row r="34" spans="1:4" ht="94.5" hidden="1">
      <c r="A34" s="97" t="s">
        <v>61</v>
      </c>
      <c r="B34" s="96" t="s">
        <v>60</v>
      </c>
      <c r="C34" s="154">
        <v>0</v>
      </c>
      <c r="D34" s="154">
        <f>D35</f>
        <v>0</v>
      </c>
    </row>
    <row r="35" spans="1:4" ht="94.5" hidden="1">
      <c r="A35" s="97" t="s">
        <v>64</v>
      </c>
      <c r="B35" s="96" t="s">
        <v>62</v>
      </c>
      <c r="C35" s="154">
        <v>0</v>
      </c>
      <c r="D35" s="154">
        <v>0</v>
      </c>
    </row>
    <row r="36" spans="1:4" ht="94.5" hidden="1">
      <c r="A36" s="97" t="s">
        <v>65</v>
      </c>
      <c r="B36" s="96" t="s">
        <v>63</v>
      </c>
      <c r="C36" s="155">
        <v>0</v>
      </c>
      <c r="D36" s="155">
        <v>0</v>
      </c>
    </row>
    <row r="37" spans="1:4">
      <c r="A37" s="98" t="s">
        <v>18</v>
      </c>
      <c r="B37" s="99" t="s">
        <v>69</v>
      </c>
      <c r="C37" s="156">
        <f>C38</f>
        <v>2232900</v>
      </c>
      <c r="D37" s="156">
        <f>D38</f>
        <v>2289400</v>
      </c>
    </row>
    <row r="38" spans="1:4" ht="47.25">
      <c r="A38" s="95" t="s">
        <v>19</v>
      </c>
      <c r="B38" s="96" t="s">
        <v>70</v>
      </c>
      <c r="C38" s="154">
        <f>C39+C42+C45+C48</f>
        <v>2232900</v>
      </c>
      <c r="D38" s="154">
        <f>D39+D42+D45</f>
        <v>2289400</v>
      </c>
    </row>
    <row r="39" spans="1:4" ht="31.5">
      <c r="A39" s="101" t="s">
        <v>20</v>
      </c>
      <c r="B39" s="96" t="s">
        <v>71</v>
      </c>
      <c r="C39" s="154">
        <f>C40</f>
        <v>819000</v>
      </c>
      <c r="D39" s="154">
        <v>799500</v>
      </c>
    </row>
    <row r="40" spans="1:4" ht="31.5">
      <c r="A40" s="102" t="s">
        <v>21</v>
      </c>
      <c r="B40" s="96" t="s">
        <v>72</v>
      </c>
      <c r="C40" s="154">
        <v>819000</v>
      </c>
      <c r="D40" s="154">
        <v>799500</v>
      </c>
    </row>
    <row r="41" spans="1:4" ht="31.5">
      <c r="A41" s="103" t="s">
        <v>68</v>
      </c>
      <c r="B41" s="96" t="s">
        <v>74</v>
      </c>
      <c r="C41" s="154">
        <v>819000</v>
      </c>
      <c r="D41" s="154">
        <v>799500</v>
      </c>
    </row>
    <row r="42" spans="1:4" ht="47.25">
      <c r="A42" s="101" t="s">
        <v>22</v>
      </c>
      <c r="B42" s="96" t="s">
        <v>75</v>
      </c>
      <c r="C42" s="154">
        <v>1373500</v>
      </c>
      <c r="D42" s="154">
        <f>D43</f>
        <v>1449400</v>
      </c>
    </row>
    <row r="43" spans="1:4">
      <c r="A43" s="104" t="s">
        <v>148</v>
      </c>
      <c r="B43" s="105" t="s">
        <v>149</v>
      </c>
      <c r="C43" s="154">
        <v>1373500</v>
      </c>
      <c r="D43" s="154">
        <v>1449400</v>
      </c>
    </row>
    <row r="44" spans="1:4">
      <c r="A44" s="106" t="s">
        <v>144</v>
      </c>
      <c r="B44" s="105" t="s">
        <v>143</v>
      </c>
      <c r="C44" s="154">
        <v>1373500</v>
      </c>
      <c r="D44" s="154">
        <v>1449400</v>
      </c>
    </row>
    <row r="45" spans="1:4" ht="31.5">
      <c r="A45" s="101" t="s">
        <v>23</v>
      </c>
      <c r="B45" s="96" t="s">
        <v>73</v>
      </c>
      <c r="C45" s="154">
        <f>C46+C47</f>
        <v>40400</v>
      </c>
      <c r="D45" s="154">
        <f>D46+D47</f>
        <v>40500</v>
      </c>
    </row>
    <row r="46" spans="1:4" ht="47.25">
      <c r="A46" s="106" t="s">
        <v>150</v>
      </c>
      <c r="B46" s="96" t="s">
        <v>145</v>
      </c>
      <c r="C46" s="154">
        <v>39700</v>
      </c>
      <c r="D46" s="154">
        <v>39800</v>
      </c>
    </row>
    <row r="47" spans="1:4" ht="47.25">
      <c r="A47" s="108" t="s">
        <v>218</v>
      </c>
      <c r="B47" s="105" t="s">
        <v>219</v>
      </c>
      <c r="C47" s="154">
        <v>700</v>
      </c>
      <c r="D47" s="154">
        <v>700</v>
      </c>
    </row>
    <row r="48" spans="1:4" hidden="1">
      <c r="A48" s="108"/>
      <c r="B48" s="105" t="s">
        <v>221</v>
      </c>
      <c r="C48" s="154"/>
      <c r="D48" s="154"/>
    </row>
    <row r="49" spans="1:5">
      <c r="A49" s="109" t="s">
        <v>25</v>
      </c>
      <c r="B49" s="99"/>
      <c r="C49" s="156">
        <f>C11+C37</f>
        <v>2636700</v>
      </c>
      <c r="D49" s="156">
        <f>D11+D37</f>
        <v>2672400</v>
      </c>
    </row>
    <row r="50" spans="1:5">
      <c r="C50" s="149"/>
      <c r="D50" s="149"/>
    </row>
    <row r="52" spans="1:5">
      <c r="C52" s="110"/>
      <c r="D52" s="110"/>
    </row>
    <row r="53" spans="1:5" ht="18.75">
      <c r="A53" s="113" t="s">
        <v>224</v>
      </c>
      <c r="B53" s="113"/>
      <c r="C53" s="113"/>
      <c r="D53" s="113" t="s">
        <v>229</v>
      </c>
      <c r="E53" s="112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163</v>
      </c>
    </row>
    <row r="2" spans="1:4">
      <c r="C2" s="5" t="s">
        <v>26</v>
      </c>
    </row>
    <row r="3" spans="1:4">
      <c r="C3" s="5" t="s">
        <v>226</v>
      </c>
    </row>
    <row r="4" spans="1:4">
      <c r="C4" s="5" t="s">
        <v>274</v>
      </c>
    </row>
    <row r="6" spans="1:4">
      <c r="A6" s="223" t="s">
        <v>82</v>
      </c>
      <c r="B6" s="224"/>
      <c r="C6" s="224"/>
      <c r="D6"/>
    </row>
    <row r="7" spans="1:4" ht="32.25" customHeight="1">
      <c r="A7" s="223" t="s">
        <v>312</v>
      </c>
      <c r="B7" s="223"/>
      <c r="C7" s="223"/>
      <c r="D7"/>
    </row>
    <row r="8" spans="1:4">
      <c r="A8" s="7"/>
    </row>
    <row r="9" spans="1:4">
      <c r="A9" s="8" t="s">
        <v>83</v>
      </c>
      <c r="B9" s="8" t="s">
        <v>83</v>
      </c>
      <c r="C9" s="8"/>
      <c r="D9" s="8" t="s">
        <v>161</v>
      </c>
    </row>
    <row r="10" spans="1:4">
      <c r="A10" s="227" t="s">
        <v>84</v>
      </c>
      <c r="B10" s="227" t="s">
        <v>85</v>
      </c>
      <c r="C10" s="225" t="s">
        <v>4</v>
      </c>
      <c r="D10" s="226"/>
    </row>
    <row r="11" spans="1:4">
      <c r="A11" s="228"/>
      <c r="B11" s="228"/>
      <c r="C11" s="16" t="s">
        <v>223</v>
      </c>
      <c r="D11" s="16" t="s">
        <v>285</v>
      </c>
    </row>
    <row r="12" spans="1:4">
      <c r="A12" s="9" t="s">
        <v>86</v>
      </c>
      <c r="B12" s="10" t="s">
        <v>87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88</v>
      </c>
      <c r="B13" s="13" t="s">
        <v>89</v>
      </c>
      <c r="C13" s="14">
        <v>262000</v>
      </c>
      <c r="D13" s="14">
        <v>263000</v>
      </c>
    </row>
    <row r="14" spans="1:4" ht="47.25">
      <c r="A14" s="12" t="s">
        <v>90</v>
      </c>
      <c r="B14" s="13" t="s">
        <v>91</v>
      </c>
      <c r="C14" s="14">
        <v>1589100</v>
      </c>
      <c r="D14" s="14">
        <v>1636000</v>
      </c>
    </row>
    <row r="15" spans="1:4" ht="47.25">
      <c r="A15" s="12" t="s">
        <v>92</v>
      </c>
      <c r="B15" s="13" t="s">
        <v>93</v>
      </c>
      <c r="C15" s="14">
        <v>9000</v>
      </c>
      <c r="D15" s="14">
        <v>9000</v>
      </c>
    </row>
    <row r="16" spans="1:4">
      <c r="A16" s="49" t="s">
        <v>256</v>
      </c>
      <c r="B16" s="115" t="s">
        <v>268</v>
      </c>
      <c r="C16" s="14">
        <v>95000</v>
      </c>
      <c r="D16" s="14"/>
    </row>
    <row r="17" spans="1:4">
      <c r="A17" s="12" t="s">
        <v>94</v>
      </c>
      <c r="B17" s="13" t="s">
        <v>95</v>
      </c>
      <c r="C17" s="14">
        <v>3000</v>
      </c>
      <c r="D17" s="14">
        <v>3000</v>
      </c>
    </row>
    <row r="18" spans="1:4">
      <c r="A18" s="172" t="s">
        <v>279</v>
      </c>
      <c r="B18" s="115" t="s">
        <v>276</v>
      </c>
      <c r="C18" s="14">
        <v>700</v>
      </c>
      <c r="D18" s="14">
        <v>700</v>
      </c>
    </row>
    <row r="19" spans="1:4">
      <c r="A19" s="9" t="s">
        <v>159</v>
      </c>
      <c r="B19" s="21" t="s">
        <v>160</v>
      </c>
      <c r="C19" s="11">
        <f>C20</f>
        <v>39700</v>
      </c>
      <c r="D19" s="11">
        <f>D20</f>
        <v>39800</v>
      </c>
    </row>
    <row r="20" spans="1:4">
      <c r="A20" s="12" t="s">
        <v>158</v>
      </c>
      <c r="B20" s="17" t="s">
        <v>157</v>
      </c>
      <c r="C20" s="14">
        <v>39700</v>
      </c>
      <c r="D20" s="14">
        <v>39800</v>
      </c>
    </row>
    <row r="21" spans="1:4" ht="31.5">
      <c r="A21" s="9" t="s">
        <v>96</v>
      </c>
      <c r="B21" s="10" t="s">
        <v>97</v>
      </c>
      <c r="C21" s="11">
        <f>SUM(C22:C23)</f>
        <v>41800</v>
      </c>
      <c r="D21" s="11">
        <f>SUM(D22:D23)</f>
        <v>68800</v>
      </c>
    </row>
    <row r="22" spans="1:4" ht="31.5">
      <c r="A22" s="12" t="s">
        <v>98</v>
      </c>
      <c r="B22" s="13" t="s">
        <v>99</v>
      </c>
      <c r="C22" s="14">
        <v>20800</v>
      </c>
      <c r="D22" s="14">
        <v>20800</v>
      </c>
    </row>
    <row r="23" spans="1:4">
      <c r="A23" s="12" t="s">
        <v>100</v>
      </c>
      <c r="B23" s="13" t="s">
        <v>101</v>
      </c>
      <c r="C23" s="14">
        <v>21000</v>
      </c>
      <c r="D23" s="14">
        <v>48000</v>
      </c>
    </row>
    <row r="24" spans="1:4">
      <c r="A24" s="9" t="s">
        <v>102</v>
      </c>
      <c r="B24" s="10" t="s">
        <v>103</v>
      </c>
      <c r="C24" s="11">
        <f>SUM(C25:C25)</f>
        <v>150800</v>
      </c>
      <c r="D24" s="11">
        <f>SUM(D25:D25)</f>
        <v>125000</v>
      </c>
    </row>
    <row r="25" spans="1:4">
      <c r="A25" s="12" t="s">
        <v>104</v>
      </c>
      <c r="B25" s="13" t="s">
        <v>105</v>
      </c>
      <c r="C25" s="14">
        <v>150800</v>
      </c>
      <c r="D25" s="14">
        <v>125000</v>
      </c>
    </row>
    <row r="26" spans="1:4">
      <c r="A26" s="9" t="s">
        <v>106</v>
      </c>
      <c r="B26" s="10" t="s">
        <v>107</v>
      </c>
      <c r="C26" s="11">
        <f>SUM(C27:C28)</f>
        <v>45000</v>
      </c>
      <c r="D26" s="11">
        <f>SUM(D27:D28)</f>
        <v>98000</v>
      </c>
    </row>
    <row r="27" spans="1:4" hidden="1">
      <c r="A27" s="12" t="s">
        <v>108</v>
      </c>
      <c r="B27" s="13" t="s">
        <v>109</v>
      </c>
      <c r="C27" s="14">
        <v>0</v>
      </c>
      <c r="D27" s="14">
        <v>0</v>
      </c>
    </row>
    <row r="28" spans="1:4">
      <c r="A28" s="12" t="s">
        <v>115</v>
      </c>
      <c r="B28" s="13" t="s">
        <v>116</v>
      </c>
      <c r="C28" s="14">
        <v>45000</v>
      </c>
      <c r="D28" s="14">
        <v>98000</v>
      </c>
    </row>
    <row r="29" spans="1:4">
      <c r="A29" s="9" t="s">
        <v>110</v>
      </c>
      <c r="B29" s="10" t="s">
        <v>111</v>
      </c>
      <c r="C29" s="11">
        <f>C30+C31</f>
        <v>340000</v>
      </c>
      <c r="D29" s="11">
        <f>D30+D31</f>
        <v>340000</v>
      </c>
    </row>
    <row r="30" spans="1:4">
      <c r="A30" s="12" t="s">
        <v>112</v>
      </c>
      <c r="B30" s="13" t="s">
        <v>113</v>
      </c>
      <c r="C30" s="14">
        <v>208000</v>
      </c>
      <c r="D30" s="14">
        <v>208000</v>
      </c>
    </row>
    <row r="31" spans="1:4" ht="33" customHeight="1">
      <c r="A31" s="12" t="s">
        <v>216</v>
      </c>
      <c r="B31" s="13">
        <v>801</v>
      </c>
      <c r="C31" s="14">
        <v>132000</v>
      </c>
      <c r="D31" s="14">
        <v>132000</v>
      </c>
    </row>
    <row r="32" spans="1:4">
      <c r="A32" s="9" t="s">
        <v>231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9" t="s">
        <v>232</v>
      </c>
      <c r="B33" s="13">
        <v>1001</v>
      </c>
      <c r="C33" s="14">
        <v>30000</v>
      </c>
      <c r="D33" s="160">
        <v>30000</v>
      </c>
    </row>
    <row r="34" spans="1:4">
      <c r="A34" s="9" t="s">
        <v>114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47"/>
      <c r="D35" s="148"/>
    </row>
    <row r="37" spans="1:4" ht="18.75">
      <c r="A37" s="1" t="s">
        <v>224</v>
      </c>
      <c r="C37" s="3"/>
      <c r="D37" s="3" t="s">
        <v>229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G94"/>
  <sheetViews>
    <sheetView topLeftCell="A86" workbookViewId="0">
      <selection activeCell="B3" sqref="B3"/>
    </sheetView>
  </sheetViews>
  <sheetFormatPr defaultRowHeight="15.75"/>
  <cols>
    <col min="1" max="1" width="62.5703125" style="116" customWidth="1"/>
    <col min="2" max="3" width="14.7109375" style="116" customWidth="1"/>
    <col min="4" max="4" width="17.28515625" style="19" customWidth="1"/>
    <col min="5" max="5" width="25.85546875" style="15" customWidth="1"/>
    <col min="6" max="6" width="9.140625" style="118"/>
    <col min="7" max="7" width="14.28515625" style="118" bestFit="1" customWidth="1"/>
    <col min="8" max="16384" width="9.140625" style="118"/>
  </cols>
  <sheetData>
    <row r="1" spans="1:7">
      <c r="D1" s="18" t="s">
        <v>152</v>
      </c>
    </row>
    <row r="2" spans="1:7">
      <c r="D2" s="18" t="s">
        <v>121</v>
      </c>
    </row>
    <row r="3" spans="1:7">
      <c r="D3" s="5" t="s">
        <v>226</v>
      </c>
    </row>
    <row r="4" spans="1:7">
      <c r="D4" s="18" t="s">
        <v>352</v>
      </c>
    </row>
    <row r="5" spans="1:7">
      <c r="D5" s="18"/>
    </row>
    <row r="6" spans="1:7">
      <c r="A6" s="229" t="s">
        <v>118</v>
      </c>
      <c r="B6" s="224"/>
      <c r="C6" s="224"/>
      <c r="D6" s="224"/>
      <c r="E6" s="224"/>
    </row>
    <row r="7" spans="1:7" ht="47.25" customHeight="1">
      <c r="A7" s="229" t="s">
        <v>169</v>
      </c>
      <c r="B7" s="229"/>
      <c r="C7" s="229"/>
      <c r="D7" s="229"/>
      <c r="E7" s="229"/>
    </row>
    <row r="8" spans="1:7">
      <c r="A8" s="229" t="s">
        <v>280</v>
      </c>
      <c r="B8" s="229"/>
      <c r="C8" s="229"/>
      <c r="D8" s="229"/>
      <c r="E8" s="229"/>
    </row>
    <row r="9" spans="1:7">
      <c r="A9" s="119"/>
    </row>
    <row r="10" spans="1:7">
      <c r="A10" s="120" t="s">
        <v>83</v>
      </c>
      <c r="B10" s="120" t="s">
        <v>83</v>
      </c>
      <c r="C10" s="120" t="s">
        <v>83</v>
      </c>
      <c r="D10" s="121" t="s">
        <v>83</v>
      </c>
      <c r="E10" s="120" t="s">
        <v>155</v>
      </c>
    </row>
    <row r="11" spans="1:7">
      <c r="A11" s="30" t="s">
        <v>84</v>
      </c>
      <c r="B11" s="30" t="s">
        <v>119</v>
      </c>
      <c r="C11" s="30" t="s">
        <v>120</v>
      </c>
      <c r="D11" s="29" t="s">
        <v>85</v>
      </c>
      <c r="E11" s="30" t="s">
        <v>4</v>
      </c>
    </row>
    <row r="12" spans="1:7" ht="47.25">
      <c r="A12" s="28" t="s">
        <v>156</v>
      </c>
      <c r="B12" s="30">
        <v>7030251180</v>
      </c>
      <c r="C12" s="30"/>
      <c r="D12" s="29"/>
      <c r="E12" s="42">
        <f>E13+E15</f>
        <v>37000</v>
      </c>
      <c r="F12" s="122"/>
      <c r="G12" s="123"/>
    </row>
    <row r="13" spans="1:7" ht="31.5" customHeight="1">
      <c r="A13" s="31" t="s">
        <v>122</v>
      </c>
      <c r="B13" s="33">
        <v>7030251180</v>
      </c>
      <c r="C13" s="33">
        <v>121</v>
      </c>
      <c r="D13" s="32"/>
      <c r="E13" s="40">
        <f>E14</f>
        <v>33340</v>
      </c>
      <c r="F13" s="122"/>
      <c r="G13" s="123"/>
    </row>
    <row r="14" spans="1:7">
      <c r="A14" s="31" t="s">
        <v>158</v>
      </c>
      <c r="B14" s="33">
        <v>7030251180</v>
      </c>
      <c r="C14" s="33">
        <v>121</v>
      </c>
      <c r="D14" s="32" t="s">
        <v>157</v>
      </c>
      <c r="E14" s="40">
        <v>33340</v>
      </c>
      <c r="F14" s="122"/>
      <c r="G14" s="123"/>
    </row>
    <row r="15" spans="1:7" ht="31.5">
      <c r="A15" s="31" t="s">
        <v>123</v>
      </c>
      <c r="B15" s="33">
        <v>7030251180</v>
      </c>
      <c r="C15" s="33">
        <v>244</v>
      </c>
      <c r="D15" s="32"/>
      <c r="E15" s="24">
        <v>3660</v>
      </c>
      <c r="F15" s="122"/>
      <c r="G15" s="123"/>
    </row>
    <row r="16" spans="1:7">
      <c r="A16" s="31" t="s">
        <v>158</v>
      </c>
      <c r="B16" s="33">
        <v>7030251180</v>
      </c>
      <c r="C16" s="33">
        <v>244</v>
      </c>
      <c r="D16" s="32" t="s">
        <v>157</v>
      </c>
      <c r="E16" s="24">
        <v>3660</v>
      </c>
      <c r="F16" s="122"/>
      <c r="G16" s="123"/>
    </row>
    <row r="17" spans="1:7">
      <c r="A17" s="34" t="s">
        <v>133</v>
      </c>
      <c r="B17" s="36">
        <v>7700100000</v>
      </c>
      <c r="C17" s="36"/>
      <c r="D17" s="35"/>
      <c r="E17" s="42">
        <f>E18</f>
        <v>3000</v>
      </c>
      <c r="F17" s="122"/>
      <c r="G17" s="123"/>
    </row>
    <row r="18" spans="1:7">
      <c r="A18" s="31" t="s">
        <v>134</v>
      </c>
      <c r="B18" s="38">
        <v>7700189120</v>
      </c>
      <c r="C18" s="38">
        <v>870</v>
      </c>
      <c r="D18" s="37"/>
      <c r="E18" s="40">
        <f>E19</f>
        <v>3000</v>
      </c>
      <c r="F18" s="122"/>
      <c r="G18" s="123"/>
    </row>
    <row r="19" spans="1:7">
      <c r="A19" s="31" t="s">
        <v>94</v>
      </c>
      <c r="B19" s="38">
        <v>7700189120</v>
      </c>
      <c r="C19" s="38">
        <v>870</v>
      </c>
      <c r="D19" s="37" t="s">
        <v>95</v>
      </c>
      <c r="E19" s="40">
        <v>3000</v>
      </c>
      <c r="F19" s="122"/>
      <c r="G19" s="123"/>
    </row>
    <row r="20" spans="1:7" ht="47.25" hidden="1">
      <c r="A20" s="124" t="s">
        <v>140</v>
      </c>
      <c r="B20" s="30">
        <v>7704002</v>
      </c>
      <c r="C20" s="30"/>
      <c r="D20" s="29"/>
      <c r="E20" s="41">
        <f>E21</f>
        <v>0</v>
      </c>
      <c r="F20" s="122"/>
      <c r="G20" s="123"/>
    </row>
    <row r="21" spans="1:7" ht="31.5" hidden="1">
      <c r="A21" s="39" t="s">
        <v>123</v>
      </c>
      <c r="B21" s="33">
        <v>7704002</v>
      </c>
      <c r="C21" s="33">
        <v>244</v>
      </c>
      <c r="D21" s="32"/>
      <c r="E21" s="24">
        <f>E22</f>
        <v>0</v>
      </c>
      <c r="F21" s="122"/>
      <c r="G21" s="123"/>
    </row>
    <row r="22" spans="1:7" hidden="1">
      <c r="A22" s="39" t="s">
        <v>108</v>
      </c>
      <c r="B22" s="33">
        <v>7704002</v>
      </c>
      <c r="C22" s="33">
        <v>244</v>
      </c>
      <c r="D22" s="32" t="s">
        <v>109</v>
      </c>
      <c r="E22" s="24">
        <v>0</v>
      </c>
      <c r="F22" s="122"/>
      <c r="G22" s="123"/>
    </row>
    <row r="23" spans="1:7">
      <c r="A23" s="34" t="s">
        <v>124</v>
      </c>
      <c r="B23" s="36">
        <v>7700300000</v>
      </c>
      <c r="C23" s="36"/>
      <c r="D23" s="35"/>
      <c r="E23" s="42">
        <f>E24+E26</f>
        <v>236300</v>
      </c>
      <c r="F23" s="122"/>
      <c r="G23" s="123"/>
    </row>
    <row r="24" spans="1:7" ht="34.5" customHeight="1">
      <c r="A24" s="31" t="s">
        <v>122</v>
      </c>
      <c r="B24" s="38">
        <v>7700380110</v>
      </c>
      <c r="C24" s="38">
        <v>121</v>
      </c>
      <c r="D24" s="37"/>
      <c r="E24" s="40">
        <f>E25</f>
        <v>233300</v>
      </c>
      <c r="F24" s="122"/>
      <c r="G24" s="123"/>
    </row>
    <row r="25" spans="1:7" ht="31.5">
      <c r="A25" s="31" t="s">
        <v>125</v>
      </c>
      <c r="B25" s="38">
        <v>7700380110</v>
      </c>
      <c r="C25" s="38">
        <v>121</v>
      </c>
      <c r="D25" s="37" t="s">
        <v>89</v>
      </c>
      <c r="E25" s="40">
        <v>233300</v>
      </c>
      <c r="F25" s="122"/>
      <c r="G25" s="123"/>
    </row>
    <row r="26" spans="1:7" ht="47.25">
      <c r="A26" s="31" t="s">
        <v>90</v>
      </c>
      <c r="B26" s="38">
        <v>7700380190</v>
      </c>
      <c r="C26" s="38">
        <v>122</v>
      </c>
      <c r="D26" s="37" t="s">
        <v>89</v>
      </c>
      <c r="E26" s="40">
        <v>3000</v>
      </c>
    </row>
    <row r="27" spans="1:7">
      <c r="A27" s="34" t="s">
        <v>126</v>
      </c>
      <c r="B27" s="36">
        <v>7700400000</v>
      </c>
      <c r="C27" s="36"/>
      <c r="D27" s="35"/>
      <c r="E27" s="42">
        <f>E29+E31+E33+E35+E37+E39+E40+E41</f>
        <v>1352000</v>
      </c>
      <c r="F27" s="125"/>
      <c r="G27" s="123"/>
    </row>
    <row r="28" spans="1:7" ht="35.25" customHeight="1">
      <c r="A28" s="31" t="s">
        <v>122</v>
      </c>
      <c r="B28" s="38">
        <v>7700480110</v>
      </c>
      <c r="C28" s="38">
        <v>121</v>
      </c>
      <c r="D28" s="37"/>
      <c r="E28" s="40">
        <v>1084000</v>
      </c>
      <c r="G28" s="126"/>
    </row>
    <row r="29" spans="1:7" ht="47.25">
      <c r="A29" s="31" t="s">
        <v>90</v>
      </c>
      <c r="B29" s="38">
        <v>7700480110</v>
      </c>
      <c r="C29" s="38">
        <v>121</v>
      </c>
      <c r="D29" s="37" t="s">
        <v>91</v>
      </c>
      <c r="E29" s="40">
        <v>1084000</v>
      </c>
      <c r="G29" s="126"/>
    </row>
    <row r="30" spans="1:7" ht="35.25" customHeight="1">
      <c r="A30" s="31" t="s">
        <v>127</v>
      </c>
      <c r="B30" s="38">
        <v>7700480190</v>
      </c>
      <c r="C30" s="38">
        <v>122</v>
      </c>
      <c r="D30" s="37"/>
      <c r="E30" s="40">
        <f>E31</f>
        <v>3000</v>
      </c>
    </row>
    <row r="31" spans="1:7" ht="47.25">
      <c r="A31" s="31" t="s">
        <v>90</v>
      </c>
      <c r="B31" s="38">
        <v>7700480190</v>
      </c>
      <c r="C31" s="38">
        <v>122</v>
      </c>
      <c r="D31" s="37" t="s">
        <v>91</v>
      </c>
      <c r="E31" s="40">
        <v>3000</v>
      </c>
    </row>
    <row r="32" spans="1:7" ht="31.5">
      <c r="A32" s="31" t="s">
        <v>128</v>
      </c>
      <c r="B32" s="38">
        <v>7700480190</v>
      </c>
      <c r="C32" s="38">
        <v>240</v>
      </c>
      <c r="D32" s="37"/>
      <c r="E32" s="40">
        <f>E33</f>
        <v>79000</v>
      </c>
    </row>
    <row r="33" spans="1:5" ht="47.25">
      <c r="A33" s="31" t="s">
        <v>90</v>
      </c>
      <c r="B33" s="38">
        <v>7700480190</v>
      </c>
      <c r="C33" s="38">
        <v>242</v>
      </c>
      <c r="D33" s="37" t="s">
        <v>91</v>
      </c>
      <c r="E33" s="40">
        <v>79000</v>
      </c>
    </row>
    <row r="34" spans="1:5" ht="31.5">
      <c r="A34" s="31" t="s">
        <v>123</v>
      </c>
      <c r="B34" s="38">
        <v>7700400000</v>
      </c>
      <c r="C34" s="38">
        <v>244</v>
      </c>
      <c r="D34" s="37"/>
      <c r="E34" s="40">
        <v>6000</v>
      </c>
    </row>
    <row r="35" spans="1:5" ht="47.25">
      <c r="A35" s="31" t="s">
        <v>90</v>
      </c>
      <c r="B35" s="38">
        <v>7700487010</v>
      </c>
      <c r="C35" s="38">
        <v>244</v>
      </c>
      <c r="D35" s="37" t="s">
        <v>99</v>
      </c>
      <c r="E35" s="40">
        <v>6000</v>
      </c>
    </row>
    <row r="36" spans="1:5" ht="31.5">
      <c r="A36" s="31" t="s">
        <v>123</v>
      </c>
      <c r="B36" s="38">
        <v>7700480190</v>
      </c>
      <c r="C36" s="38">
        <v>244</v>
      </c>
      <c r="D36" s="37"/>
      <c r="E36" s="40">
        <f>E37</f>
        <v>72000</v>
      </c>
    </row>
    <row r="37" spans="1:5" ht="47.25">
      <c r="A37" s="31" t="s">
        <v>90</v>
      </c>
      <c r="B37" s="38">
        <v>770480190</v>
      </c>
      <c r="C37" s="38">
        <v>244</v>
      </c>
      <c r="D37" s="37" t="s">
        <v>91</v>
      </c>
      <c r="E37" s="40">
        <v>72000</v>
      </c>
    </row>
    <row r="38" spans="1:5" ht="31.5">
      <c r="A38" s="31" t="s">
        <v>123</v>
      </c>
      <c r="B38" s="38">
        <v>7700489999</v>
      </c>
      <c r="C38" s="38">
        <v>852</v>
      </c>
      <c r="D38" s="37"/>
      <c r="E38" s="40">
        <f>E39</f>
        <v>4000</v>
      </c>
    </row>
    <row r="39" spans="1:5" ht="47.25">
      <c r="A39" s="31" t="s">
        <v>90</v>
      </c>
      <c r="B39" s="38">
        <v>7700489999</v>
      </c>
      <c r="C39" s="38">
        <v>852</v>
      </c>
      <c r="D39" s="37" t="s">
        <v>91</v>
      </c>
      <c r="E39" s="40">
        <v>4000</v>
      </c>
    </row>
    <row r="40" spans="1:5" ht="47.25">
      <c r="A40" s="31" t="s">
        <v>92</v>
      </c>
      <c r="B40" s="38">
        <v>7701389999</v>
      </c>
      <c r="C40" s="38">
        <v>540</v>
      </c>
      <c r="D40" s="37" t="s">
        <v>93</v>
      </c>
      <c r="E40" s="40">
        <v>9000</v>
      </c>
    </row>
    <row r="41" spans="1:5" ht="25.5" customHeight="1">
      <c r="A41" s="31" t="s">
        <v>256</v>
      </c>
      <c r="B41" s="38">
        <v>9020180190</v>
      </c>
      <c r="C41" s="38">
        <v>880</v>
      </c>
      <c r="D41" s="37" t="s">
        <v>268</v>
      </c>
      <c r="E41" s="40">
        <v>95000</v>
      </c>
    </row>
    <row r="42" spans="1:5" ht="31.5">
      <c r="A42" s="34" t="s">
        <v>217</v>
      </c>
      <c r="B42" s="36">
        <v>7700700000</v>
      </c>
      <c r="C42" s="36"/>
      <c r="D42" s="35"/>
      <c r="E42" s="42">
        <f>E43+E46+E45</f>
        <v>185800</v>
      </c>
    </row>
    <row r="43" spans="1:5" ht="31.5">
      <c r="A43" s="31" t="s">
        <v>131</v>
      </c>
      <c r="B43" s="38">
        <v>7700782110</v>
      </c>
      <c r="C43" s="38">
        <v>111</v>
      </c>
      <c r="D43" s="37"/>
      <c r="E43" s="40">
        <f>E44</f>
        <v>175800</v>
      </c>
    </row>
    <row r="44" spans="1:5">
      <c r="A44" s="31" t="s">
        <v>112</v>
      </c>
      <c r="B44" s="38">
        <v>7700782190</v>
      </c>
      <c r="C44" s="38">
        <v>111</v>
      </c>
      <c r="D44" s="37" t="s">
        <v>113</v>
      </c>
      <c r="E44" s="40">
        <v>175800</v>
      </c>
    </row>
    <row r="45" spans="1:5">
      <c r="A45" s="31" t="s">
        <v>112</v>
      </c>
      <c r="B45" s="38">
        <v>7700782190</v>
      </c>
      <c r="C45" s="38">
        <v>122</v>
      </c>
      <c r="D45" s="37" t="s">
        <v>113</v>
      </c>
      <c r="E45" s="40">
        <v>1000</v>
      </c>
    </row>
    <row r="46" spans="1:5" ht="31.5">
      <c r="A46" s="31" t="s">
        <v>123</v>
      </c>
      <c r="B46" s="38">
        <v>7700782190</v>
      </c>
      <c r="C46" s="38">
        <v>244</v>
      </c>
      <c r="D46" s="37"/>
      <c r="E46" s="40">
        <v>9000</v>
      </c>
    </row>
    <row r="47" spans="1:5">
      <c r="A47" s="31" t="s">
        <v>112</v>
      </c>
      <c r="B47" s="38">
        <v>7700782190</v>
      </c>
      <c r="C47" s="38">
        <v>244</v>
      </c>
      <c r="D47" s="37" t="s">
        <v>113</v>
      </c>
      <c r="E47" s="40">
        <v>9000</v>
      </c>
    </row>
    <row r="48" spans="1:5" ht="31.5">
      <c r="A48" s="34" t="s">
        <v>215</v>
      </c>
      <c r="B48" s="36">
        <v>7700800000</v>
      </c>
      <c r="C48" s="38"/>
      <c r="D48" s="37"/>
      <c r="E48" s="42">
        <f>E50+E60</f>
        <v>80200</v>
      </c>
    </row>
    <row r="49" spans="1:5" ht="31.5">
      <c r="A49" s="31" t="s">
        <v>131</v>
      </c>
      <c r="B49" s="38">
        <v>7700882110</v>
      </c>
      <c r="C49" s="38">
        <v>111</v>
      </c>
      <c r="D49" s="37"/>
      <c r="E49" s="40">
        <f>E50</f>
        <v>78200</v>
      </c>
    </row>
    <row r="50" spans="1:5" ht="30.75" customHeight="1">
      <c r="A50" s="31" t="s">
        <v>216</v>
      </c>
      <c r="B50" s="38">
        <v>7700882110</v>
      </c>
      <c r="C50" s="38">
        <v>111</v>
      </c>
      <c r="D50" s="37" t="s">
        <v>113</v>
      </c>
      <c r="E50" s="40">
        <v>78200</v>
      </c>
    </row>
    <row r="51" spans="1:5" ht="31.5" hidden="1">
      <c r="A51" s="31" t="s">
        <v>123</v>
      </c>
      <c r="B51" s="38">
        <v>7707802</v>
      </c>
      <c r="C51" s="38">
        <v>244</v>
      </c>
      <c r="D51" s="37"/>
      <c r="E51" s="40">
        <v>0</v>
      </c>
    </row>
    <row r="52" spans="1:5" hidden="1">
      <c r="A52" s="31" t="s">
        <v>216</v>
      </c>
      <c r="B52" s="38">
        <v>7707802</v>
      </c>
      <c r="C52" s="38">
        <v>244</v>
      </c>
      <c r="D52" s="37" t="s">
        <v>113</v>
      </c>
      <c r="E52" s="40">
        <v>0</v>
      </c>
    </row>
    <row r="53" spans="1:5" hidden="1">
      <c r="A53" s="124" t="s">
        <v>132</v>
      </c>
      <c r="B53" s="30">
        <v>7707023</v>
      </c>
      <c r="C53" s="30"/>
      <c r="D53" s="29"/>
      <c r="E53" s="41">
        <f>E54</f>
        <v>0</v>
      </c>
    </row>
    <row r="54" spans="1:5" ht="31.5" hidden="1">
      <c r="A54" s="31" t="s">
        <v>123</v>
      </c>
      <c r="B54" s="38">
        <v>7707023</v>
      </c>
      <c r="C54" s="38">
        <v>244</v>
      </c>
      <c r="D54" s="37"/>
      <c r="E54" s="40">
        <f>E55</f>
        <v>0</v>
      </c>
    </row>
    <row r="55" spans="1:5" hidden="1">
      <c r="A55" s="31" t="s">
        <v>154</v>
      </c>
      <c r="B55" s="38">
        <v>7707023</v>
      </c>
      <c r="C55" s="38">
        <v>244</v>
      </c>
      <c r="D55" s="37" t="s">
        <v>153</v>
      </c>
      <c r="E55" s="40">
        <v>0</v>
      </c>
    </row>
    <row r="56" spans="1:5" ht="47.25" hidden="1">
      <c r="A56" s="34" t="s">
        <v>139</v>
      </c>
      <c r="B56" s="36">
        <v>7707026</v>
      </c>
      <c r="C56" s="36"/>
      <c r="D56" s="35"/>
      <c r="E56" s="42">
        <f>E57</f>
        <v>0</v>
      </c>
    </row>
    <row r="57" spans="1:5" ht="31.5" hidden="1">
      <c r="A57" s="31" t="s">
        <v>123</v>
      </c>
      <c r="B57" s="38">
        <v>7707026</v>
      </c>
      <c r="C57" s="38">
        <v>244</v>
      </c>
      <c r="D57" s="37"/>
      <c r="E57" s="40">
        <f>E58</f>
        <v>0</v>
      </c>
    </row>
    <row r="58" spans="1:5" hidden="1">
      <c r="A58" s="31" t="s">
        <v>108</v>
      </c>
      <c r="B58" s="38">
        <v>7707026</v>
      </c>
      <c r="C58" s="38">
        <v>244</v>
      </c>
      <c r="D58" s="37" t="s">
        <v>109</v>
      </c>
      <c r="E58" s="40">
        <v>0</v>
      </c>
    </row>
    <row r="59" spans="1:5" ht="31.5">
      <c r="A59" s="31" t="s">
        <v>123</v>
      </c>
      <c r="B59" s="38">
        <v>7700882190</v>
      </c>
      <c r="C59" s="38">
        <v>244</v>
      </c>
      <c r="D59" s="37"/>
      <c r="E59" s="40">
        <v>78200</v>
      </c>
    </row>
    <row r="60" spans="1:5">
      <c r="A60" s="31" t="s">
        <v>216</v>
      </c>
      <c r="B60" s="38">
        <v>7700882190</v>
      </c>
      <c r="C60" s="38">
        <v>244</v>
      </c>
      <c r="D60" s="37" t="s">
        <v>113</v>
      </c>
      <c r="E60" s="40">
        <v>2000</v>
      </c>
    </row>
    <row r="61" spans="1:5" ht="31.5">
      <c r="A61" s="34" t="s">
        <v>135</v>
      </c>
      <c r="B61" s="36">
        <v>7703200000</v>
      </c>
      <c r="C61" s="36"/>
      <c r="D61" s="35"/>
      <c r="E61" s="42">
        <f>E62</f>
        <v>20000</v>
      </c>
    </row>
    <row r="62" spans="1:5" ht="31.5">
      <c r="A62" s="31" t="s">
        <v>123</v>
      </c>
      <c r="B62" s="38">
        <v>7703280190</v>
      </c>
      <c r="C62" s="38">
        <v>244</v>
      </c>
      <c r="D62" s="37"/>
      <c r="E62" s="40">
        <f>E63</f>
        <v>20000</v>
      </c>
    </row>
    <row r="63" spans="1:5" ht="31.5">
      <c r="A63" s="31" t="s">
        <v>98</v>
      </c>
      <c r="B63" s="38">
        <v>7703280190</v>
      </c>
      <c r="C63" s="38">
        <v>244</v>
      </c>
      <c r="D63" s="37" t="s">
        <v>101</v>
      </c>
      <c r="E63" s="40">
        <v>20000</v>
      </c>
    </row>
    <row r="64" spans="1:5" ht="31.5">
      <c r="A64" s="34" t="s">
        <v>135</v>
      </c>
      <c r="B64" s="36">
        <v>7703300000</v>
      </c>
      <c r="C64" s="36"/>
      <c r="D64" s="35"/>
      <c r="E64" s="42">
        <f>E67+E65</f>
        <v>14800</v>
      </c>
    </row>
    <row r="65" spans="1:6" customFormat="1" ht="45" customHeight="1">
      <c r="A65" s="9" t="s">
        <v>331</v>
      </c>
      <c r="B65" s="36">
        <v>4100000000</v>
      </c>
      <c r="C65" s="36">
        <v>244</v>
      </c>
      <c r="D65" s="35" t="s">
        <v>99</v>
      </c>
      <c r="E65" s="42">
        <v>4000</v>
      </c>
      <c r="F65" s="175"/>
    </row>
    <row r="66" spans="1:6" customFormat="1" ht="45" customHeight="1">
      <c r="A66" s="9" t="s">
        <v>332</v>
      </c>
      <c r="B66" s="36">
        <v>4100189999</v>
      </c>
      <c r="C66" s="36">
        <v>244</v>
      </c>
      <c r="D66" s="35" t="s">
        <v>99</v>
      </c>
      <c r="E66" s="42">
        <v>4000</v>
      </c>
      <c r="F66" s="175"/>
    </row>
    <row r="67" spans="1:6" ht="31.5">
      <c r="A67" s="31" t="s">
        <v>123</v>
      </c>
      <c r="B67" s="38">
        <v>7703387010</v>
      </c>
      <c r="C67" s="38">
        <v>244</v>
      </c>
      <c r="D67" s="37"/>
      <c r="E67" s="40">
        <f>E68</f>
        <v>10800</v>
      </c>
    </row>
    <row r="68" spans="1:6" ht="31.5">
      <c r="A68" s="31" t="s">
        <v>98</v>
      </c>
      <c r="B68" s="38">
        <v>7703387010</v>
      </c>
      <c r="C68" s="38">
        <v>244</v>
      </c>
      <c r="D68" s="37" t="s">
        <v>99</v>
      </c>
      <c r="E68" s="40">
        <v>10800</v>
      </c>
    </row>
    <row r="69" spans="1:6" ht="31.5">
      <c r="A69" s="34" t="s">
        <v>136</v>
      </c>
      <c r="B69" s="36">
        <v>7700000000</v>
      </c>
      <c r="C69" s="36"/>
      <c r="D69" s="35"/>
      <c r="E69" s="42">
        <f>E70</f>
        <v>10000</v>
      </c>
    </row>
    <row r="70" spans="1:6" ht="31.5">
      <c r="A70" s="31" t="s">
        <v>123</v>
      </c>
      <c r="B70" s="38">
        <v>7701500000</v>
      </c>
      <c r="C70" s="38">
        <v>244</v>
      </c>
      <c r="D70" s="37"/>
      <c r="E70" s="40">
        <f>E71</f>
        <v>10000</v>
      </c>
    </row>
    <row r="71" spans="1:6">
      <c r="A71" s="31" t="s">
        <v>115</v>
      </c>
      <c r="B71" s="38">
        <v>7701589999</v>
      </c>
      <c r="C71" s="38">
        <v>244</v>
      </c>
      <c r="D71" s="37" t="s">
        <v>116</v>
      </c>
      <c r="E71" s="40">
        <v>10000</v>
      </c>
    </row>
    <row r="72" spans="1:6" ht="31.5">
      <c r="A72" s="124" t="s">
        <v>141</v>
      </c>
      <c r="B72" s="30">
        <v>4200000000</v>
      </c>
      <c r="C72" s="36"/>
      <c r="D72" s="35"/>
      <c r="E72" s="42">
        <f>E73+E75</f>
        <v>176664.7</v>
      </c>
    </row>
    <row r="73" spans="1:6" ht="51" customHeight="1">
      <c r="A73" s="34" t="s">
        <v>341</v>
      </c>
      <c r="B73" s="36">
        <v>4200100000</v>
      </c>
      <c r="C73" s="36">
        <v>244</v>
      </c>
      <c r="D73" s="35" t="s">
        <v>105</v>
      </c>
      <c r="E73" s="42">
        <f>E74</f>
        <v>166664.70000000001</v>
      </c>
    </row>
    <row r="74" spans="1:6">
      <c r="A74" s="31" t="s">
        <v>104</v>
      </c>
      <c r="B74" s="38">
        <v>4200189999</v>
      </c>
      <c r="C74" s="38">
        <v>244</v>
      </c>
      <c r="D74" s="37" t="s">
        <v>105</v>
      </c>
      <c r="E74" s="40">
        <v>166664.70000000001</v>
      </c>
    </row>
    <row r="75" spans="1:6" ht="31.5">
      <c r="A75" s="31" t="s">
        <v>123</v>
      </c>
      <c r="B75" s="38">
        <v>7702500000</v>
      </c>
      <c r="C75" s="38">
        <v>244</v>
      </c>
      <c r="D75" s="37"/>
      <c r="E75" s="40">
        <f>E76</f>
        <v>10000</v>
      </c>
    </row>
    <row r="76" spans="1:6">
      <c r="A76" s="31" t="s">
        <v>115</v>
      </c>
      <c r="B76" s="38">
        <v>7702589999</v>
      </c>
      <c r="C76" s="38">
        <v>244</v>
      </c>
      <c r="D76" s="37" t="s">
        <v>116</v>
      </c>
      <c r="E76" s="40">
        <v>10000</v>
      </c>
    </row>
    <row r="77" spans="1:6" ht="31.5">
      <c r="A77" s="124" t="s">
        <v>233</v>
      </c>
      <c r="B77" s="36">
        <v>7703500000</v>
      </c>
      <c r="C77" s="36"/>
      <c r="D77" s="35"/>
      <c r="E77" s="42">
        <f>E78</f>
        <v>1000</v>
      </c>
    </row>
    <row r="78" spans="1:6" ht="31.5">
      <c r="A78" s="31" t="s">
        <v>123</v>
      </c>
      <c r="B78" s="38">
        <v>7703589999</v>
      </c>
      <c r="C78" s="38">
        <v>244</v>
      </c>
      <c r="D78" s="37"/>
      <c r="E78" s="40">
        <f>E79</f>
        <v>1000</v>
      </c>
    </row>
    <row r="79" spans="1:6">
      <c r="A79" s="31" t="s">
        <v>115</v>
      </c>
      <c r="B79" s="38">
        <v>7703589999</v>
      </c>
      <c r="C79" s="38">
        <v>244</v>
      </c>
      <c r="D79" s="37" t="s">
        <v>116</v>
      </c>
      <c r="E79" s="40">
        <v>1000</v>
      </c>
    </row>
    <row r="80" spans="1:6" ht="31.5">
      <c r="A80" s="124" t="s">
        <v>234</v>
      </c>
      <c r="B80" s="36">
        <v>7704500000</v>
      </c>
      <c r="C80" s="36"/>
      <c r="D80" s="35"/>
      <c r="E80" s="42">
        <f>E81</f>
        <v>1000</v>
      </c>
    </row>
    <row r="81" spans="1:5" ht="31.5">
      <c r="A81" s="31" t="s">
        <v>123</v>
      </c>
      <c r="B81" s="38">
        <v>7704589999</v>
      </c>
      <c r="C81" s="38">
        <v>244</v>
      </c>
      <c r="D81" s="37"/>
      <c r="E81" s="40">
        <f>E82</f>
        <v>1000</v>
      </c>
    </row>
    <row r="82" spans="1:5">
      <c r="A82" s="31" t="s">
        <v>115</v>
      </c>
      <c r="B82" s="38">
        <v>7704589999</v>
      </c>
      <c r="C82" s="38">
        <v>244</v>
      </c>
      <c r="D82" s="37" t="s">
        <v>116</v>
      </c>
      <c r="E82" s="40">
        <v>1000</v>
      </c>
    </row>
    <row r="83" spans="1:5" ht="31.5">
      <c r="A83" s="34" t="s">
        <v>138</v>
      </c>
      <c r="B83" s="36">
        <v>7705500000</v>
      </c>
      <c r="C83" s="36"/>
      <c r="D83" s="35"/>
      <c r="E83" s="42">
        <f>E84</f>
        <v>64400</v>
      </c>
    </row>
    <row r="84" spans="1:5" ht="31.5">
      <c r="A84" s="31" t="s">
        <v>123</v>
      </c>
      <c r="B84" s="38">
        <v>7705589999</v>
      </c>
      <c r="C84" s="38">
        <v>244</v>
      </c>
      <c r="D84" s="37"/>
      <c r="E84" s="40">
        <f>E85</f>
        <v>64400</v>
      </c>
    </row>
    <row r="85" spans="1:5">
      <c r="A85" s="31" t="s">
        <v>115</v>
      </c>
      <c r="B85" s="38">
        <v>7705589999</v>
      </c>
      <c r="C85" s="38">
        <v>244</v>
      </c>
      <c r="D85" s="37" t="s">
        <v>116</v>
      </c>
      <c r="E85" s="40">
        <v>64400</v>
      </c>
    </row>
    <row r="86" spans="1:5" s="131" customFormat="1">
      <c r="A86" s="127" t="s">
        <v>237</v>
      </c>
      <c r="B86" s="128">
        <v>7702200000</v>
      </c>
      <c r="C86" s="128"/>
      <c r="D86" s="129"/>
      <c r="E86" s="130">
        <f>E87</f>
        <v>45000</v>
      </c>
    </row>
    <row r="87" spans="1:5" ht="34.5" customHeight="1">
      <c r="A87" s="132" t="s">
        <v>236</v>
      </c>
      <c r="B87" s="133">
        <v>7702288060</v>
      </c>
      <c r="C87" s="133">
        <v>321</v>
      </c>
      <c r="D87" s="134"/>
      <c r="E87" s="135">
        <f>E88</f>
        <v>45000</v>
      </c>
    </row>
    <row r="88" spans="1:5">
      <c r="A88" s="132" t="s">
        <v>232</v>
      </c>
      <c r="B88" s="133">
        <v>7702288060</v>
      </c>
      <c r="C88" s="133">
        <v>321</v>
      </c>
      <c r="D88" s="134" t="s">
        <v>235</v>
      </c>
      <c r="E88" s="135">
        <v>45000</v>
      </c>
    </row>
    <row r="89" spans="1:5" ht="60">
      <c r="A89" s="157" t="s">
        <v>278</v>
      </c>
      <c r="B89" s="36" t="s">
        <v>314</v>
      </c>
      <c r="C89" s="36"/>
      <c r="D89" s="35"/>
      <c r="E89" s="42">
        <f>E90</f>
        <v>700</v>
      </c>
    </row>
    <row r="90" spans="1:5" ht="31.5">
      <c r="A90" s="31" t="s">
        <v>123</v>
      </c>
      <c r="B90" s="38" t="s">
        <v>314</v>
      </c>
      <c r="C90" s="38">
        <v>244</v>
      </c>
      <c r="D90" s="37"/>
      <c r="E90" s="40">
        <f>E91</f>
        <v>700</v>
      </c>
    </row>
    <row r="91" spans="1:5">
      <c r="A91" s="31" t="s">
        <v>254</v>
      </c>
      <c r="B91" s="38" t="s">
        <v>314</v>
      </c>
      <c r="C91" s="38">
        <v>244</v>
      </c>
      <c r="D91" s="37" t="s">
        <v>276</v>
      </c>
      <c r="E91" s="40">
        <v>700</v>
      </c>
    </row>
    <row r="92" spans="1:5">
      <c r="A92" s="34" t="s">
        <v>114</v>
      </c>
      <c r="B92" s="36"/>
      <c r="C92" s="36"/>
      <c r="D92" s="35"/>
      <c r="E92" s="42">
        <f>E12+E17+E23+E27+E42+E48+E61+E64+E69+E72+E77+E80+E83+E86+E89</f>
        <v>2227864.7000000002</v>
      </c>
    </row>
    <row r="93" spans="1:5">
      <c r="E93" s="150"/>
    </row>
    <row r="94" spans="1:5" ht="18.75">
      <c r="A94" s="1" t="s">
        <v>224</v>
      </c>
      <c r="E94" s="1" t="s">
        <v>229</v>
      </c>
    </row>
  </sheetData>
  <mergeCells count="3">
    <mergeCell ref="A6:E6"/>
    <mergeCell ref="A7:E7"/>
    <mergeCell ref="A8:E8"/>
  </mergeCells>
  <phoneticPr fontId="13" type="noConversion"/>
  <pageMargins left="0.7" right="0.7" top="0.75" bottom="0.75" header="0.3" footer="0.3"/>
  <pageSetup paperSize="9" scale="63" orientation="portrait" r:id="rId1"/>
  <rowBreaks count="1" manualBreakCount="1">
    <brk id="4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RowHeight="15.75"/>
  <cols>
    <col min="1" max="1" width="52.85546875" style="117" customWidth="1"/>
    <col min="2" max="2" width="14.7109375" style="117" customWidth="1"/>
    <col min="3" max="3" width="12.85546875" style="117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118" bestFit="1" customWidth="1"/>
    <col min="8" max="9" width="15.42578125" style="118" bestFit="1" customWidth="1"/>
    <col min="10" max="16384" width="9.140625" style="118"/>
  </cols>
  <sheetData>
    <row r="1" spans="1:9">
      <c r="D1" s="18" t="s">
        <v>162</v>
      </c>
    </row>
    <row r="2" spans="1:9">
      <c r="D2" s="18" t="s">
        <v>121</v>
      </c>
    </row>
    <row r="3" spans="1:9">
      <c r="D3" s="5" t="s">
        <v>226</v>
      </c>
    </row>
    <row r="4" spans="1:9">
      <c r="D4" s="18" t="s">
        <v>274</v>
      </c>
    </row>
    <row r="6" spans="1:9" ht="15.75" customHeight="1">
      <c r="A6" s="229" t="s">
        <v>118</v>
      </c>
      <c r="B6" s="229"/>
      <c r="C6" s="229"/>
      <c r="D6" s="229"/>
      <c r="E6" s="229"/>
      <c r="F6" s="229"/>
    </row>
    <row r="7" spans="1:9" ht="32.25" customHeight="1">
      <c r="A7" s="229" t="s">
        <v>168</v>
      </c>
      <c r="B7" s="229"/>
      <c r="C7" s="229"/>
      <c r="D7" s="229"/>
      <c r="E7" s="229"/>
      <c r="F7" s="229"/>
    </row>
    <row r="8" spans="1:9" ht="15.75" customHeight="1">
      <c r="A8" s="229" t="s">
        <v>311</v>
      </c>
      <c r="B8" s="229"/>
      <c r="C8" s="229"/>
      <c r="D8" s="229"/>
      <c r="E8" s="229"/>
      <c r="F8" s="229"/>
    </row>
    <row r="9" spans="1:9">
      <c r="A9" s="119"/>
    </row>
    <row r="10" spans="1:9">
      <c r="A10" s="120" t="s">
        <v>83</v>
      </c>
      <c r="B10" s="120" t="s">
        <v>83</v>
      </c>
      <c r="C10" s="120" t="s">
        <v>83</v>
      </c>
      <c r="D10" s="121" t="s">
        <v>83</v>
      </c>
      <c r="E10" s="120"/>
      <c r="F10" s="120" t="s">
        <v>155</v>
      </c>
    </row>
    <row r="11" spans="1:9">
      <c r="A11" s="230" t="s">
        <v>84</v>
      </c>
      <c r="B11" s="230" t="s">
        <v>119</v>
      </c>
      <c r="C11" s="230" t="s">
        <v>120</v>
      </c>
      <c r="D11" s="231" t="s">
        <v>85</v>
      </c>
      <c r="E11" s="230" t="s">
        <v>4</v>
      </c>
      <c r="F11" s="230"/>
    </row>
    <row r="12" spans="1:9">
      <c r="A12" s="230"/>
      <c r="B12" s="230"/>
      <c r="C12" s="230"/>
      <c r="D12" s="231"/>
      <c r="E12" s="174" t="s">
        <v>223</v>
      </c>
      <c r="F12" s="174" t="s">
        <v>285</v>
      </c>
    </row>
    <row r="13" spans="1:9" ht="63">
      <c r="A13" s="28" t="s">
        <v>156</v>
      </c>
      <c r="B13" s="136">
        <v>6035118</v>
      </c>
      <c r="C13" s="136"/>
      <c r="D13" s="137"/>
      <c r="E13" s="138">
        <f>E15+E17</f>
        <v>39700</v>
      </c>
      <c r="F13" s="138">
        <f>F15+F17</f>
        <v>39800</v>
      </c>
      <c r="G13" s="125"/>
      <c r="H13" s="139"/>
      <c r="I13" s="139"/>
    </row>
    <row r="14" spans="1:9" ht="31.5" customHeight="1">
      <c r="A14" s="45" t="s">
        <v>122</v>
      </c>
      <c r="B14" s="44">
        <v>6035118</v>
      </c>
      <c r="C14" s="44">
        <v>121</v>
      </c>
      <c r="D14" s="140"/>
      <c r="E14" s="141">
        <f>E15</f>
        <v>37000</v>
      </c>
      <c r="F14" s="141">
        <f>F15</f>
        <v>37000</v>
      </c>
      <c r="G14" s="125"/>
      <c r="H14" s="142"/>
      <c r="I14" s="142"/>
    </row>
    <row r="15" spans="1:9">
      <c r="A15" s="45" t="s">
        <v>158</v>
      </c>
      <c r="B15" s="44">
        <v>6035118</v>
      </c>
      <c r="C15" s="44">
        <v>121</v>
      </c>
      <c r="D15" s="140" t="s">
        <v>157</v>
      </c>
      <c r="E15" s="141">
        <v>37000</v>
      </c>
      <c r="F15" s="141">
        <v>37000</v>
      </c>
      <c r="G15" s="125"/>
      <c r="H15" s="139"/>
      <c r="I15" s="139"/>
    </row>
    <row r="16" spans="1:9" ht="47.25">
      <c r="A16" s="45" t="s">
        <v>123</v>
      </c>
      <c r="B16" s="44">
        <v>6035118</v>
      </c>
      <c r="C16" s="44">
        <v>244</v>
      </c>
      <c r="D16" s="140"/>
      <c r="E16" s="27">
        <v>2200</v>
      </c>
      <c r="F16" s="27">
        <f>F17</f>
        <v>2800</v>
      </c>
      <c r="G16" s="125"/>
      <c r="H16" s="139"/>
      <c r="I16" s="139"/>
    </row>
    <row r="17" spans="1:9">
      <c r="A17" s="45" t="s">
        <v>158</v>
      </c>
      <c r="B17" s="44">
        <v>6035118</v>
      </c>
      <c r="C17" s="44">
        <v>244</v>
      </c>
      <c r="D17" s="140" t="s">
        <v>157</v>
      </c>
      <c r="E17" s="27">
        <v>2700</v>
      </c>
      <c r="F17" s="27">
        <v>2800</v>
      </c>
      <c r="G17" s="125"/>
      <c r="H17" s="139"/>
      <c r="I17" s="139"/>
    </row>
    <row r="18" spans="1:9" ht="31.5">
      <c r="A18" s="75" t="s">
        <v>133</v>
      </c>
      <c r="B18" s="143">
        <v>7707001</v>
      </c>
      <c r="C18" s="143"/>
      <c r="D18" s="144"/>
      <c r="E18" s="138">
        <f>E19</f>
        <v>3000</v>
      </c>
      <c r="F18" s="138">
        <f>F19</f>
        <v>3000</v>
      </c>
      <c r="G18" s="125"/>
      <c r="H18" s="139"/>
      <c r="I18" s="139"/>
    </row>
    <row r="19" spans="1:9">
      <c r="A19" s="45" t="s">
        <v>134</v>
      </c>
      <c r="B19" s="46">
        <v>7707001</v>
      </c>
      <c r="C19" s="46">
        <v>870</v>
      </c>
      <c r="D19" s="145"/>
      <c r="E19" s="141">
        <f>E20</f>
        <v>3000</v>
      </c>
      <c r="F19" s="141">
        <f>F20</f>
        <v>3000</v>
      </c>
      <c r="G19" s="125"/>
      <c r="H19" s="139"/>
      <c r="I19" s="139"/>
    </row>
    <row r="20" spans="1:9">
      <c r="A20" s="45" t="s">
        <v>94</v>
      </c>
      <c r="B20" s="46">
        <v>7707001</v>
      </c>
      <c r="C20" s="46">
        <v>870</v>
      </c>
      <c r="D20" s="145" t="s">
        <v>95</v>
      </c>
      <c r="E20" s="141">
        <v>3000</v>
      </c>
      <c r="F20" s="141">
        <v>3000</v>
      </c>
      <c r="G20" s="125"/>
      <c r="H20" s="139"/>
      <c r="I20" s="139"/>
    </row>
    <row r="21" spans="1:9">
      <c r="A21" s="75" t="s">
        <v>124</v>
      </c>
      <c r="B21" s="143">
        <v>7707003</v>
      </c>
      <c r="C21" s="143"/>
      <c r="D21" s="144"/>
      <c r="E21" s="138">
        <f>E22+E24</f>
        <v>262000</v>
      </c>
      <c r="F21" s="138">
        <f>F22+F24</f>
        <v>263000</v>
      </c>
      <c r="G21" s="125"/>
      <c r="H21" s="142"/>
      <c r="I21" s="142"/>
    </row>
    <row r="22" spans="1:9" ht="34.5" customHeight="1">
      <c r="A22" s="45" t="s">
        <v>122</v>
      </c>
      <c r="B22" s="46">
        <v>7707003</v>
      </c>
      <c r="C22" s="46">
        <v>121</v>
      </c>
      <c r="D22" s="145"/>
      <c r="E22" s="141">
        <f>E23</f>
        <v>260000</v>
      </c>
      <c r="F22" s="141">
        <f>F23</f>
        <v>260000</v>
      </c>
      <c r="G22" s="125"/>
      <c r="H22" s="139"/>
      <c r="I22" s="139"/>
    </row>
    <row r="23" spans="1:9" ht="47.25">
      <c r="A23" s="45" t="s">
        <v>125</v>
      </c>
      <c r="B23" s="46">
        <v>7707003</v>
      </c>
      <c r="C23" s="46">
        <v>121</v>
      </c>
      <c r="D23" s="145" t="s">
        <v>89</v>
      </c>
      <c r="E23" s="141">
        <v>260000</v>
      </c>
      <c r="F23" s="141">
        <v>260000</v>
      </c>
      <c r="G23" s="125"/>
      <c r="H23" s="139"/>
      <c r="I23" s="139"/>
    </row>
    <row r="24" spans="1:9" ht="63">
      <c r="A24" s="45" t="s">
        <v>90</v>
      </c>
      <c r="B24" s="46">
        <v>7707003</v>
      </c>
      <c r="C24" s="46">
        <v>122</v>
      </c>
      <c r="D24" s="145" t="s">
        <v>89</v>
      </c>
      <c r="E24" s="141">
        <v>2000</v>
      </c>
      <c r="F24" s="141">
        <v>3000</v>
      </c>
      <c r="G24" s="125"/>
      <c r="H24" s="139"/>
      <c r="I24" s="139"/>
    </row>
    <row r="25" spans="1:9">
      <c r="A25" s="75" t="s">
        <v>126</v>
      </c>
      <c r="B25" s="143">
        <v>7707004</v>
      </c>
      <c r="C25" s="143"/>
      <c r="D25" s="144"/>
      <c r="E25" s="138">
        <f>E26+E29+E31+E33+E36</f>
        <v>1599100</v>
      </c>
      <c r="F25" s="138">
        <f>F26+F29+F31+F33+F36</f>
        <v>1646000</v>
      </c>
      <c r="G25" s="125"/>
      <c r="H25" s="125"/>
      <c r="I25" s="125"/>
    </row>
    <row r="26" spans="1:9" ht="57.75" customHeight="1">
      <c r="A26" s="45" t="s">
        <v>122</v>
      </c>
      <c r="B26" s="46">
        <v>7707004</v>
      </c>
      <c r="C26" s="46">
        <v>121</v>
      </c>
      <c r="D26" s="145"/>
      <c r="E26" s="141">
        <f>E27+E28</f>
        <v>1380000</v>
      </c>
      <c r="F26" s="141">
        <f>F27+F28</f>
        <v>1380000</v>
      </c>
      <c r="G26" s="125"/>
      <c r="H26" s="142"/>
      <c r="I26" s="142"/>
    </row>
    <row r="27" spans="1:9" ht="63">
      <c r="A27" s="45" t="s">
        <v>90</v>
      </c>
      <c r="B27" s="46">
        <v>7707004</v>
      </c>
      <c r="C27" s="46">
        <v>121</v>
      </c>
      <c r="D27" s="145" t="s">
        <v>91</v>
      </c>
      <c r="E27" s="141">
        <v>1380000</v>
      </c>
      <c r="F27" s="141">
        <v>1380000</v>
      </c>
    </row>
    <row r="28" spans="1:9">
      <c r="A28" s="43" t="s">
        <v>100</v>
      </c>
      <c r="B28" s="46">
        <v>7707004</v>
      </c>
      <c r="C28" s="46">
        <v>121</v>
      </c>
      <c r="D28" s="145" t="s">
        <v>101</v>
      </c>
      <c r="E28" s="141"/>
      <c r="F28" s="141"/>
    </row>
    <row r="29" spans="1:9" ht="35.25" customHeight="1">
      <c r="A29" s="45" t="s">
        <v>127</v>
      </c>
      <c r="B29" s="46">
        <v>7707004</v>
      </c>
      <c r="C29" s="46">
        <v>122</v>
      </c>
      <c r="D29" s="145"/>
      <c r="E29" s="141">
        <f>E30</f>
        <v>2000</v>
      </c>
      <c r="F29" s="141">
        <f>F30</f>
        <v>3000</v>
      </c>
    </row>
    <row r="30" spans="1:9" ht="63">
      <c r="A30" s="45" t="s">
        <v>90</v>
      </c>
      <c r="B30" s="46">
        <v>7707004</v>
      </c>
      <c r="C30" s="46">
        <v>122</v>
      </c>
      <c r="D30" s="145" t="s">
        <v>91</v>
      </c>
      <c r="E30" s="141">
        <v>2000</v>
      </c>
      <c r="F30" s="141">
        <v>3000</v>
      </c>
    </row>
    <row r="31" spans="1:9" ht="31.5">
      <c r="A31" s="45" t="s">
        <v>128</v>
      </c>
      <c r="B31" s="46">
        <v>7707004</v>
      </c>
      <c r="C31" s="46">
        <v>242</v>
      </c>
      <c r="D31" s="145"/>
      <c r="E31" s="141">
        <f>E32</f>
        <v>67800</v>
      </c>
      <c r="F31" s="141">
        <f>F32</f>
        <v>111700</v>
      </c>
    </row>
    <row r="32" spans="1:9" ht="63">
      <c r="A32" s="45" t="s">
        <v>90</v>
      </c>
      <c r="B32" s="46">
        <v>7707004</v>
      </c>
      <c r="C32" s="46">
        <v>242</v>
      </c>
      <c r="D32" s="145" t="s">
        <v>91</v>
      </c>
      <c r="E32" s="141">
        <v>67800</v>
      </c>
      <c r="F32" s="141">
        <v>111700</v>
      </c>
    </row>
    <row r="33" spans="1:6" ht="47.25">
      <c r="A33" s="45" t="s">
        <v>123</v>
      </c>
      <c r="B33" s="46">
        <v>7707004</v>
      </c>
      <c r="C33" s="46">
        <v>244</v>
      </c>
      <c r="D33" s="145"/>
      <c r="E33" s="141">
        <f>E34+E35</f>
        <v>147300</v>
      </c>
      <c r="F33" s="141">
        <f>F34+F35</f>
        <v>149300</v>
      </c>
    </row>
    <row r="34" spans="1:6" ht="63">
      <c r="A34" s="45" t="s">
        <v>90</v>
      </c>
      <c r="B34" s="46">
        <v>7707004</v>
      </c>
      <c r="C34" s="46">
        <v>244</v>
      </c>
      <c r="D34" s="145" t="s">
        <v>91</v>
      </c>
      <c r="E34" s="141">
        <v>137300</v>
      </c>
      <c r="F34" s="141">
        <v>139300</v>
      </c>
    </row>
    <row r="35" spans="1:6" ht="47.25">
      <c r="A35" s="45" t="s">
        <v>123</v>
      </c>
      <c r="B35" s="46">
        <v>7707004</v>
      </c>
      <c r="C35" s="46">
        <v>244</v>
      </c>
      <c r="D35" s="145" t="s">
        <v>99</v>
      </c>
      <c r="E35" s="141">
        <v>10000</v>
      </c>
      <c r="F35" s="141">
        <v>10000</v>
      </c>
    </row>
    <row r="36" spans="1:6">
      <c r="A36" s="45" t="s">
        <v>130</v>
      </c>
      <c r="B36" s="46">
        <v>7707004</v>
      </c>
      <c r="C36" s="46">
        <v>852</v>
      </c>
      <c r="D36" s="145"/>
      <c r="E36" s="141">
        <f>E37</f>
        <v>2000</v>
      </c>
      <c r="F36" s="141">
        <f>F37</f>
        <v>2000</v>
      </c>
    </row>
    <row r="37" spans="1:6" ht="63">
      <c r="A37" s="45" t="s">
        <v>90</v>
      </c>
      <c r="B37" s="46">
        <v>7707004</v>
      </c>
      <c r="C37" s="46">
        <v>852</v>
      </c>
      <c r="D37" s="145" t="s">
        <v>91</v>
      </c>
      <c r="E37" s="141">
        <v>2000</v>
      </c>
      <c r="F37" s="141">
        <v>2000</v>
      </c>
    </row>
    <row r="38" spans="1:6" ht="31.5">
      <c r="A38" s="75" t="s">
        <v>129</v>
      </c>
      <c r="B38" s="143">
        <v>7707013</v>
      </c>
      <c r="C38" s="143"/>
      <c r="D38" s="144"/>
      <c r="E38" s="138">
        <f>E39</f>
        <v>9000</v>
      </c>
      <c r="F38" s="138">
        <f>F39</f>
        <v>9000</v>
      </c>
    </row>
    <row r="39" spans="1:6">
      <c r="A39" s="45" t="s">
        <v>24</v>
      </c>
      <c r="B39" s="46">
        <v>7707013</v>
      </c>
      <c r="C39" s="46">
        <v>540</v>
      </c>
      <c r="D39" s="145"/>
      <c r="E39" s="141">
        <f>E40</f>
        <v>9000</v>
      </c>
      <c r="F39" s="141">
        <f>F40</f>
        <v>9000</v>
      </c>
    </row>
    <row r="40" spans="1:6" ht="47.25">
      <c r="A40" s="45" t="s">
        <v>92</v>
      </c>
      <c r="B40" s="46">
        <v>7707013</v>
      </c>
      <c r="C40" s="46">
        <v>540</v>
      </c>
      <c r="D40" s="145" t="s">
        <v>93</v>
      </c>
      <c r="E40" s="141">
        <v>9000</v>
      </c>
      <c r="F40" s="141">
        <v>9000</v>
      </c>
    </row>
    <row r="41" spans="1:6" ht="47.25">
      <c r="A41" s="34" t="s">
        <v>217</v>
      </c>
      <c r="B41" s="36">
        <v>7707801</v>
      </c>
      <c r="C41" s="143"/>
      <c r="D41" s="144"/>
      <c r="E41" s="138">
        <f>E42+E44+E46+E48</f>
        <v>208000</v>
      </c>
      <c r="F41" s="138">
        <f>F42+F44+F46+F48</f>
        <v>208000</v>
      </c>
    </row>
    <row r="42" spans="1:6" ht="31.5">
      <c r="A42" s="45" t="s">
        <v>131</v>
      </c>
      <c r="B42" s="38">
        <v>7707801</v>
      </c>
      <c r="C42" s="46">
        <v>111</v>
      </c>
      <c r="D42" s="145"/>
      <c r="E42" s="141">
        <f>E43</f>
        <v>195000</v>
      </c>
      <c r="F42" s="141">
        <f>F43</f>
        <v>195000</v>
      </c>
    </row>
    <row r="43" spans="1:6">
      <c r="A43" s="45" t="s">
        <v>112</v>
      </c>
      <c r="B43" s="38">
        <v>7707801</v>
      </c>
      <c r="C43" s="46">
        <v>111</v>
      </c>
      <c r="D43" s="145" t="s">
        <v>113</v>
      </c>
      <c r="E43" s="141">
        <v>195000</v>
      </c>
      <c r="F43" s="141">
        <v>195000</v>
      </c>
    </row>
    <row r="44" spans="1:6">
      <c r="A44" s="31" t="s">
        <v>112</v>
      </c>
      <c r="B44" s="38">
        <v>7707801</v>
      </c>
      <c r="C44" s="38">
        <v>122</v>
      </c>
      <c r="D44" s="37" t="s">
        <v>113</v>
      </c>
      <c r="E44" s="40">
        <v>1000</v>
      </c>
      <c r="F44" s="158">
        <v>1000</v>
      </c>
    </row>
    <row r="45" spans="1:6">
      <c r="A45" s="45" t="s">
        <v>112</v>
      </c>
      <c r="B45" s="38">
        <v>7707801</v>
      </c>
      <c r="C45" s="46">
        <v>242</v>
      </c>
      <c r="D45" s="145" t="s">
        <v>113</v>
      </c>
      <c r="E45" s="141"/>
      <c r="F45" s="141"/>
    </row>
    <row r="46" spans="1:6" ht="47.25">
      <c r="A46" s="45" t="s">
        <v>123</v>
      </c>
      <c r="B46" s="38">
        <v>7707801</v>
      </c>
      <c r="C46" s="46">
        <v>244</v>
      </c>
      <c r="D46" s="145"/>
      <c r="E46" s="141">
        <f>E47</f>
        <v>12000</v>
      </c>
      <c r="F46" s="141">
        <f>F47</f>
        <v>12000</v>
      </c>
    </row>
    <row r="47" spans="1:6">
      <c r="A47" s="45" t="s">
        <v>112</v>
      </c>
      <c r="B47" s="38">
        <v>7707801</v>
      </c>
      <c r="C47" s="46">
        <v>244</v>
      </c>
      <c r="D47" s="145" t="s">
        <v>113</v>
      </c>
      <c r="E47" s="141">
        <v>12000</v>
      </c>
      <c r="F47" s="141">
        <v>12000</v>
      </c>
    </row>
    <row r="48" spans="1:6">
      <c r="A48" s="45" t="s">
        <v>130</v>
      </c>
      <c r="B48" s="38">
        <v>7707801</v>
      </c>
      <c r="C48" s="46">
        <v>852</v>
      </c>
      <c r="D48" s="145"/>
      <c r="E48" s="141">
        <f>E49</f>
        <v>0</v>
      </c>
      <c r="F48" s="141">
        <f>F49</f>
        <v>0</v>
      </c>
    </row>
    <row r="49" spans="1:6">
      <c r="A49" s="45" t="s">
        <v>112</v>
      </c>
      <c r="B49" s="38">
        <v>7707801</v>
      </c>
      <c r="C49" s="46">
        <v>852</v>
      </c>
      <c r="D49" s="145" t="s">
        <v>113</v>
      </c>
      <c r="E49" s="141"/>
      <c r="F49" s="141"/>
    </row>
    <row r="50" spans="1:6" ht="47.25">
      <c r="A50" s="34" t="s">
        <v>215</v>
      </c>
      <c r="B50" s="36">
        <v>7707802</v>
      </c>
      <c r="C50" s="46"/>
      <c r="D50" s="145"/>
      <c r="E50" s="138">
        <f>E51+E54</f>
        <v>132000</v>
      </c>
      <c r="F50" s="138">
        <f>F51+F54</f>
        <v>132000</v>
      </c>
    </row>
    <row r="51" spans="1:6" ht="31.5">
      <c r="A51" s="31" t="s">
        <v>131</v>
      </c>
      <c r="B51" s="36">
        <v>7707802</v>
      </c>
      <c r="C51" s="46">
        <v>111</v>
      </c>
      <c r="D51" s="145"/>
      <c r="E51" s="141">
        <f>E52</f>
        <v>130000</v>
      </c>
      <c r="F51" s="141">
        <f>F52</f>
        <v>130000</v>
      </c>
    </row>
    <row r="52" spans="1:6">
      <c r="A52" s="31" t="s">
        <v>216</v>
      </c>
      <c r="B52" s="36">
        <v>7707802</v>
      </c>
      <c r="C52" s="46">
        <v>111</v>
      </c>
      <c r="D52" s="145" t="s">
        <v>113</v>
      </c>
      <c r="E52" s="141">
        <v>130000</v>
      </c>
      <c r="F52" s="141">
        <v>130000</v>
      </c>
    </row>
    <row r="53" spans="1:6" ht="47.25">
      <c r="A53" s="31" t="s">
        <v>123</v>
      </c>
      <c r="B53" s="36">
        <v>7707802</v>
      </c>
      <c r="C53" s="46">
        <v>244</v>
      </c>
      <c r="D53" s="145"/>
      <c r="E53" s="141">
        <f>E54</f>
        <v>2000</v>
      </c>
      <c r="F53" s="141">
        <f>F54</f>
        <v>2000</v>
      </c>
    </row>
    <row r="54" spans="1:6">
      <c r="A54" s="31" t="s">
        <v>216</v>
      </c>
      <c r="B54" s="36">
        <v>7707802</v>
      </c>
      <c r="C54" s="46">
        <v>244</v>
      </c>
      <c r="D54" s="145" t="s">
        <v>113</v>
      </c>
      <c r="E54" s="141">
        <v>2000</v>
      </c>
      <c r="F54" s="141">
        <v>2000</v>
      </c>
    </row>
    <row r="55" spans="1:6" ht="47.25">
      <c r="A55" s="75" t="s">
        <v>135</v>
      </c>
      <c r="B55" s="143">
        <v>7707032</v>
      </c>
      <c r="C55" s="143"/>
      <c r="D55" s="144"/>
      <c r="E55" s="138">
        <f>E56</f>
        <v>21000</v>
      </c>
      <c r="F55" s="138">
        <f>F56</f>
        <v>48000</v>
      </c>
    </row>
    <row r="56" spans="1:6" ht="47.25">
      <c r="A56" s="45" t="s">
        <v>123</v>
      </c>
      <c r="B56" s="46">
        <v>7707032</v>
      </c>
      <c r="C56" s="46">
        <v>244</v>
      </c>
      <c r="D56" s="145"/>
      <c r="E56" s="141">
        <f>E57</f>
        <v>21000</v>
      </c>
      <c r="F56" s="141">
        <f>F57</f>
        <v>48000</v>
      </c>
    </row>
    <row r="57" spans="1:6" ht="47.25">
      <c r="A57" s="45" t="s">
        <v>98</v>
      </c>
      <c r="B57" s="46">
        <v>7707032</v>
      </c>
      <c r="C57" s="46">
        <v>244</v>
      </c>
      <c r="D57" s="145" t="s">
        <v>101</v>
      </c>
      <c r="E57" s="141">
        <v>21000</v>
      </c>
      <c r="F57" s="141">
        <v>48000</v>
      </c>
    </row>
    <row r="58" spans="1:6" ht="47.25">
      <c r="A58" s="34" t="s">
        <v>135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>
      <c r="A59" s="31" t="s">
        <v>123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>
      <c r="A60" s="31" t="s">
        <v>98</v>
      </c>
      <c r="B60" s="38">
        <v>7707033</v>
      </c>
      <c r="C60" s="38">
        <v>244</v>
      </c>
      <c r="D60" s="37" t="s">
        <v>99</v>
      </c>
      <c r="E60" s="40">
        <v>10800</v>
      </c>
      <c r="F60" s="40">
        <v>10800</v>
      </c>
    </row>
    <row r="61" spans="1:6" ht="31.5">
      <c r="A61" s="75" t="s">
        <v>136</v>
      </c>
      <c r="B61" s="143">
        <v>7707501</v>
      </c>
      <c r="C61" s="143"/>
      <c r="D61" s="144"/>
      <c r="E61" s="138">
        <f>E62</f>
        <v>5000</v>
      </c>
      <c r="F61" s="138">
        <f>F62</f>
        <v>5000</v>
      </c>
    </row>
    <row r="62" spans="1:6" ht="47.25">
      <c r="A62" s="45" t="s">
        <v>123</v>
      </c>
      <c r="B62" s="46">
        <v>7707501</v>
      </c>
      <c r="C62" s="46">
        <v>244</v>
      </c>
      <c r="D62" s="145"/>
      <c r="E62" s="141">
        <f>E63</f>
        <v>5000</v>
      </c>
      <c r="F62" s="141">
        <f>F63</f>
        <v>5000</v>
      </c>
    </row>
    <row r="63" spans="1:6">
      <c r="A63" s="45" t="s">
        <v>115</v>
      </c>
      <c r="B63" s="46">
        <v>7707501</v>
      </c>
      <c r="C63" s="46">
        <v>244</v>
      </c>
      <c r="D63" s="145" t="s">
        <v>116</v>
      </c>
      <c r="E63" s="141">
        <v>5000</v>
      </c>
      <c r="F63" s="141">
        <v>5000</v>
      </c>
    </row>
    <row r="64" spans="1:6" ht="31.5">
      <c r="A64" s="146" t="s">
        <v>141</v>
      </c>
      <c r="B64" s="136">
        <v>7707502</v>
      </c>
      <c r="C64" s="143"/>
      <c r="D64" s="144"/>
      <c r="E64" s="138">
        <f>E65+E67</f>
        <v>160800</v>
      </c>
      <c r="F64" s="138">
        <f>F65+F67</f>
        <v>170000</v>
      </c>
    </row>
    <row r="65" spans="1:6" ht="47.25">
      <c r="A65" s="45" t="s">
        <v>123</v>
      </c>
      <c r="B65" s="46">
        <v>7707502</v>
      </c>
      <c r="C65" s="46">
        <v>244</v>
      </c>
      <c r="D65" s="145"/>
      <c r="E65" s="141">
        <f>E66</f>
        <v>150800</v>
      </c>
      <c r="F65" s="141">
        <f>F66</f>
        <v>125000</v>
      </c>
    </row>
    <row r="66" spans="1:6">
      <c r="A66" s="45" t="s">
        <v>104</v>
      </c>
      <c r="B66" s="46">
        <v>7707502</v>
      </c>
      <c r="C66" s="46">
        <v>244</v>
      </c>
      <c r="D66" s="145" t="s">
        <v>105</v>
      </c>
      <c r="E66" s="141">
        <v>150800</v>
      </c>
      <c r="F66" s="141">
        <v>125000</v>
      </c>
    </row>
    <row r="67" spans="1:6" ht="47.25">
      <c r="A67" s="31" t="s">
        <v>123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>
      <c r="A68" s="31" t="s">
        <v>115</v>
      </c>
      <c r="B68" s="38">
        <v>7707502</v>
      </c>
      <c r="C68" s="38">
        <v>244</v>
      </c>
      <c r="D68" s="37" t="s">
        <v>116</v>
      </c>
      <c r="E68" s="40">
        <v>10000</v>
      </c>
      <c r="F68" s="40">
        <v>45000</v>
      </c>
    </row>
    <row r="69" spans="1:6" ht="31.5">
      <c r="A69" s="124" t="s">
        <v>233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>
      <c r="A70" s="31" t="s">
        <v>123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>
      <c r="A71" s="31" t="s">
        <v>115</v>
      </c>
      <c r="B71" s="38">
        <v>7707503</v>
      </c>
      <c r="C71" s="38">
        <v>244</v>
      </c>
      <c r="D71" s="37" t="s">
        <v>116</v>
      </c>
      <c r="E71" s="40">
        <v>1000</v>
      </c>
      <c r="F71" s="40">
        <v>2000</v>
      </c>
    </row>
    <row r="72" spans="1:6" ht="31.5">
      <c r="A72" s="124" t="s">
        <v>234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>
      <c r="A73" s="31" t="s">
        <v>123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>
      <c r="A74" s="31" t="s">
        <v>115</v>
      </c>
      <c r="B74" s="38">
        <v>7707504</v>
      </c>
      <c r="C74" s="38">
        <v>244</v>
      </c>
      <c r="D74" s="37" t="s">
        <v>116</v>
      </c>
      <c r="E74" s="40">
        <v>1000</v>
      </c>
      <c r="F74" s="40">
        <v>2000</v>
      </c>
    </row>
    <row r="75" spans="1:6" ht="31.5">
      <c r="A75" s="34" t="s">
        <v>138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>
      <c r="A76" s="31" t="s">
        <v>123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>
      <c r="A77" s="31" t="s">
        <v>115</v>
      </c>
      <c r="B77" s="38">
        <v>7707505</v>
      </c>
      <c r="C77" s="38">
        <v>244</v>
      </c>
      <c r="D77" s="37" t="s">
        <v>116</v>
      </c>
      <c r="E77" s="40">
        <v>28000</v>
      </c>
      <c r="F77" s="40">
        <v>44000</v>
      </c>
    </row>
    <row r="78" spans="1:6" s="131" customFormat="1" ht="31.5">
      <c r="A78" s="127" t="s">
        <v>237</v>
      </c>
      <c r="B78" s="128">
        <v>7708022</v>
      </c>
      <c r="C78" s="128"/>
      <c r="D78" s="129"/>
      <c r="E78" s="130">
        <f>E79</f>
        <v>30000</v>
      </c>
      <c r="F78" s="130">
        <f>F79</f>
        <v>30000</v>
      </c>
    </row>
    <row r="79" spans="1:6" ht="34.5" customHeight="1">
      <c r="A79" s="132" t="s">
        <v>236</v>
      </c>
      <c r="B79" s="133">
        <v>7708022</v>
      </c>
      <c r="C79" s="133">
        <v>321</v>
      </c>
      <c r="D79" s="134"/>
      <c r="E79" s="135">
        <f>E80</f>
        <v>30000</v>
      </c>
      <c r="F79" s="135">
        <f>F80</f>
        <v>30000</v>
      </c>
    </row>
    <row r="80" spans="1:6">
      <c r="A80" s="132" t="s">
        <v>232</v>
      </c>
      <c r="B80" s="133">
        <v>7708022</v>
      </c>
      <c r="C80" s="133">
        <v>321</v>
      </c>
      <c r="D80" s="134" t="s">
        <v>235</v>
      </c>
      <c r="E80" s="135">
        <v>30000</v>
      </c>
      <c r="F80" s="135">
        <v>30000</v>
      </c>
    </row>
    <row r="81" spans="1:6" ht="31.5">
      <c r="A81" s="34" t="s">
        <v>256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>
      <c r="A82" s="31" t="s">
        <v>272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>
      <c r="A83" s="31" t="s">
        <v>273</v>
      </c>
      <c r="B83" s="38">
        <v>7709006</v>
      </c>
      <c r="C83" s="38">
        <v>880</v>
      </c>
      <c r="D83" s="37" t="s">
        <v>268</v>
      </c>
      <c r="E83" s="40">
        <v>95000</v>
      </c>
      <c r="F83" s="40">
        <v>0</v>
      </c>
    </row>
    <row r="84" spans="1:6" ht="72">
      <c r="A84" s="157" t="s">
        <v>278</v>
      </c>
      <c r="B84" s="36" t="s">
        <v>277</v>
      </c>
      <c r="C84" s="36"/>
      <c r="D84" s="35"/>
      <c r="E84" s="42">
        <f>E85</f>
        <v>700</v>
      </c>
      <c r="F84" s="42">
        <f>F85</f>
        <v>700</v>
      </c>
    </row>
    <row r="85" spans="1:6" ht="47.25">
      <c r="A85" s="31" t="s">
        <v>123</v>
      </c>
      <c r="B85" s="38" t="s">
        <v>277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>
      <c r="A86" s="31" t="s">
        <v>254</v>
      </c>
      <c r="B86" s="38" t="s">
        <v>277</v>
      </c>
      <c r="C86" s="38">
        <v>244</v>
      </c>
      <c r="D86" s="37" t="s">
        <v>276</v>
      </c>
      <c r="E86" s="40">
        <v>700</v>
      </c>
      <c r="F86" s="40">
        <v>700</v>
      </c>
    </row>
    <row r="87" spans="1:6">
      <c r="A87" s="75" t="s">
        <v>114</v>
      </c>
      <c r="B87" s="143"/>
      <c r="C87" s="143"/>
      <c r="D87" s="144"/>
      <c r="E87" s="138">
        <f>E13+E18+E21+E25+E38+E41+E50+E55+E58+E61+E64+E69+E72+E75+E78+E81+E84</f>
        <v>2606100</v>
      </c>
      <c r="F87" s="138">
        <f>F13+F18+F21+F25+F38+F41+F50+F55+F58+F61+F64+F69+F72+F75+F78+F84</f>
        <v>2613300</v>
      </c>
    </row>
    <row r="88" spans="1:6">
      <c r="E88" s="147"/>
      <c r="F88" s="148"/>
    </row>
    <row r="89" spans="1:6" ht="18.75">
      <c r="A89" s="1" t="s">
        <v>224</v>
      </c>
      <c r="E89" s="1"/>
      <c r="F89" s="2" t="s">
        <v>229</v>
      </c>
    </row>
    <row r="92" spans="1:6">
      <c r="E92" s="26"/>
      <c r="F92" s="26"/>
    </row>
    <row r="93" spans="1:6">
      <c r="E93" s="26"/>
      <c r="F93" s="26"/>
    </row>
    <row r="94" spans="1:6">
      <c r="E94" s="26"/>
      <c r="F94" s="26"/>
    </row>
    <row r="95" spans="1:6">
      <c r="E95" s="26"/>
      <c r="F95" s="26"/>
    </row>
    <row r="96" spans="1:6">
      <c r="E96" s="26"/>
    </row>
    <row r="98" spans="5:6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F79"/>
  <sheetViews>
    <sheetView workbookViewId="0">
      <selection activeCell="D5" sqref="D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bestFit="1" customWidth="1"/>
  </cols>
  <sheetData>
    <row r="1" spans="1:6">
      <c r="D1" s="18" t="s">
        <v>163</v>
      </c>
    </row>
    <row r="2" spans="1:6">
      <c r="D2" s="18" t="s">
        <v>121</v>
      </c>
    </row>
    <row r="3" spans="1:6">
      <c r="D3" s="5" t="s">
        <v>226</v>
      </c>
    </row>
    <row r="4" spans="1:6">
      <c r="D4" s="18" t="s">
        <v>352</v>
      </c>
    </row>
    <row r="5" spans="1:6">
      <c r="D5" s="18"/>
      <c r="E5" s="18"/>
    </row>
    <row r="6" spans="1:6">
      <c r="A6" s="223" t="s">
        <v>170</v>
      </c>
      <c r="B6" s="223"/>
      <c r="C6" s="224"/>
      <c r="D6" s="224"/>
      <c r="E6" s="224"/>
      <c r="F6" s="224"/>
    </row>
    <row r="7" spans="1:6">
      <c r="A7" s="223" t="s">
        <v>238</v>
      </c>
      <c r="B7" s="223"/>
      <c r="C7" s="223"/>
      <c r="D7" s="223"/>
      <c r="E7" s="223"/>
      <c r="F7" s="223"/>
    </row>
    <row r="8" spans="1:6">
      <c r="A8" s="223" t="s">
        <v>281</v>
      </c>
      <c r="B8" s="223"/>
      <c r="C8" s="223"/>
      <c r="D8" s="223"/>
      <c r="E8" s="223"/>
      <c r="F8" s="223"/>
    </row>
    <row r="9" spans="1:6">
      <c r="A9" s="8" t="s">
        <v>83</v>
      </c>
      <c r="B9" s="8" t="s">
        <v>83</v>
      </c>
      <c r="C9" s="8" t="s">
        <v>83</v>
      </c>
      <c r="D9" s="20" t="s">
        <v>83</v>
      </c>
      <c r="E9" s="20" t="s">
        <v>83</v>
      </c>
      <c r="F9" s="8"/>
    </row>
    <row r="10" spans="1:6">
      <c r="A10" s="232" t="s">
        <v>84</v>
      </c>
      <c r="B10" s="234" t="s">
        <v>164</v>
      </c>
      <c r="C10" s="234" t="s">
        <v>85</v>
      </c>
      <c r="D10" s="236" t="s">
        <v>119</v>
      </c>
      <c r="E10" s="236" t="s">
        <v>120</v>
      </c>
      <c r="F10" s="50" t="s">
        <v>4</v>
      </c>
    </row>
    <row r="11" spans="1:6">
      <c r="A11" s="233"/>
      <c r="B11" s="235"/>
      <c r="C11" s="235"/>
      <c r="D11" s="237"/>
      <c r="E11" s="237"/>
      <c r="F11" s="16">
        <v>2016</v>
      </c>
    </row>
    <row r="12" spans="1:6" ht="31.5">
      <c r="A12" s="28" t="s">
        <v>230</v>
      </c>
      <c r="B12" s="29" t="s">
        <v>271</v>
      </c>
      <c r="C12" s="29"/>
      <c r="D12" s="30"/>
      <c r="E12" s="30"/>
      <c r="F12" s="23"/>
    </row>
    <row r="13" spans="1:6">
      <c r="A13" s="9" t="s">
        <v>86</v>
      </c>
      <c r="B13" s="29" t="s">
        <v>271</v>
      </c>
      <c r="C13" s="29" t="s">
        <v>87</v>
      </c>
      <c r="D13" s="30"/>
      <c r="E13" s="30"/>
      <c r="F13" s="42">
        <f>F14+F18+F25+F29</f>
        <v>1496300</v>
      </c>
    </row>
    <row r="14" spans="1:6" ht="31.5">
      <c r="A14" s="9" t="s">
        <v>88</v>
      </c>
      <c r="B14" s="29" t="s">
        <v>271</v>
      </c>
      <c r="C14" s="29" t="s">
        <v>89</v>
      </c>
      <c r="D14" s="30"/>
      <c r="E14" s="30"/>
      <c r="F14" s="42">
        <f>F15</f>
        <v>236300</v>
      </c>
    </row>
    <row r="15" spans="1:6">
      <c r="A15" s="34" t="s">
        <v>124</v>
      </c>
      <c r="B15" s="29" t="s">
        <v>271</v>
      </c>
      <c r="C15" s="29" t="s">
        <v>89</v>
      </c>
      <c r="D15" s="30">
        <v>7700300000</v>
      </c>
      <c r="E15" s="30"/>
      <c r="F15" s="41">
        <f>F16+F17</f>
        <v>236300</v>
      </c>
    </row>
    <row r="16" spans="1:6" ht="32.25" customHeight="1">
      <c r="A16" s="12" t="s">
        <v>122</v>
      </c>
      <c r="B16" s="32" t="s">
        <v>271</v>
      </c>
      <c r="C16" s="32" t="s">
        <v>89</v>
      </c>
      <c r="D16" s="33">
        <v>7700380110</v>
      </c>
      <c r="E16" s="33">
        <v>121</v>
      </c>
      <c r="F16" s="24">
        <v>233300</v>
      </c>
    </row>
    <row r="17" spans="1:6" ht="31.5">
      <c r="A17" s="12" t="s">
        <v>127</v>
      </c>
      <c r="B17" s="32" t="s">
        <v>271</v>
      </c>
      <c r="C17" s="37" t="s">
        <v>89</v>
      </c>
      <c r="D17" s="38">
        <v>7700380190</v>
      </c>
      <c r="E17" s="38">
        <v>122</v>
      </c>
      <c r="F17" s="40">
        <v>3000</v>
      </c>
    </row>
    <row r="18" spans="1:6">
      <c r="A18" s="34" t="s">
        <v>126</v>
      </c>
      <c r="B18" s="29" t="s">
        <v>271</v>
      </c>
      <c r="C18" s="35" t="s">
        <v>91</v>
      </c>
      <c r="D18" s="36">
        <v>7700400000</v>
      </c>
      <c r="E18" s="36"/>
      <c r="F18" s="42">
        <f>SUM(F19:F24)</f>
        <v>1248000</v>
      </c>
    </row>
    <row r="19" spans="1:6" ht="31.5">
      <c r="A19" s="31" t="s">
        <v>122</v>
      </c>
      <c r="B19" s="32" t="s">
        <v>271</v>
      </c>
      <c r="C19" s="37" t="s">
        <v>91</v>
      </c>
      <c r="D19" s="38">
        <v>7700480110</v>
      </c>
      <c r="E19" s="38">
        <v>121</v>
      </c>
      <c r="F19" s="40">
        <v>1084000</v>
      </c>
    </row>
    <row r="20" spans="1:6" ht="31.5">
      <c r="A20" s="12" t="s">
        <v>127</v>
      </c>
      <c r="B20" s="32" t="s">
        <v>271</v>
      </c>
      <c r="C20" s="37" t="s">
        <v>91</v>
      </c>
      <c r="D20" s="38">
        <v>7700480190</v>
      </c>
      <c r="E20" s="38">
        <v>122</v>
      </c>
      <c r="F20" s="40">
        <v>3000</v>
      </c>
    </row>
    <row r="21" spans="1:6" ht="31.5">
      <c r="A21" s="31" t="s">
        <v>128</v>
      </c>
      <c r="B21" s="32" t="s">
        <v>271</v>
      </c>
      <c r="C21" s="37" t="s">
        <v>91</v>
      </c>
      <c r="D21" s="38">
        <v>770048019</v>
      </c>
      <c r="E21" s="33">
        <v>242</v>
      </c>
      <c r="F21" s="24">
        <v>79000</v>
      </c>
    </row>
    <row r="22" spans="1:6" ht="31.5">
      <c r="A22" s="39" t="s">
        <v>123</v>
      </c>
      <c r="B22" s="32" t="s">
        <v>271</v>
      </c>
      <c r="C22" s="37" t="s">
        <v>91</v>
      </c>
      <c r="D22" s="38">
        <v>7700480190</v>
      </c>
      <c r="E22" s="33">
        <v>244</v>
      </c>
      <c r="F22" s="24">
        <v>72000</v>
      </c>
    </row>
    <row r="23" spans="1:6">
      <c r="A23" s="31" t="s">
        <v>130</v>
      </c>
      <c r="B23" s="32" t="s">
        <v>271</v>
      </c>
      <c r="C23" s="37" t="s">
        <v>91</v>
      </c>
      <c r="D23" s="38">
        <v>7700489999</v>
      </c>
      <c r="E23" s="38">
        <v>852</v>
      </c>
      <c r="F23" s="40">
        <v>4000</v>
      </c>
    </row>
    <row r="24" spans="1:6" s="166" customFormat="1" ht="31.5">
      <c r="A24" s="161" t="s">
        <v>123</v>
      </c>
      <c r="B24" s="162" t="s">
        <v>271</v>
      </c>
      <c r="C24" s="162" t="s">
        <v>99</v>
      </c>
      <c r="D24" s="163">
        <v>7700487010</v>
      </c>
      <c r="E24" s="164">
        <v>244</v>
      </c>
      <c r="F24" s="165">
        <v>6000</v>
      </c>
    </row>
    <row r="25" spans="1:6" ht="34.5" customHeight="1">
      <c r="A25" s="9" t="s">
        <v>92</v>
      </c>
      <c r="B25" s="29" t="s">
        <v>271</v>
      </c>
      <c r="C25" s="35" t="s">
        <v>93</v>
      </c>
      <c r="D25" s="36"/>
      <c r="E25" s="36"/>
      <c r="F25" s="42">
        <f>F26</f>
        <v>9000</v>
      </c>
    </row>
    <row r="26" spans="1:6" ht="31.5">
      <c r="A26" s="31" t="s">
        <v>129</v>
      </c>
      <c r="B26" s="32" t="s">
        <v>271</v>
      </c>
      <c r="C26" s="37" t="s">
        <v>93</v>
      </c>
      <c r="D26" s="38">
        <v>7701300000</v>
      </c>
      <c r="E26" s="38"/>
      <c r="F26" s="40">
        <f>F27</f>
        <v>9000</v>
      </c>
    </row>
    <row r="27" spans="1:6">
      <c r="A27" s="31" t="s">
        <v>24</v>
      </c>
      <c r="B27" s="32" t="s">
        <v>271</v>
      </c>
      <c r="C27" s="37" t="s">
        <v>93</v>
      </c>
      <c r="D27" s="38">
        <v>7701389999</v>
      </c>
      <c r="E27" s="38">
        <v>540</v>
      </c>
      <c r="F27" s="40">
        <v>9000</v>
      </c>
    </row>
    <row r="28" spans="1:6">
      <c r="A28" s="31" t="s">
        <v>256</v>
      </c>
      <c r="B28" s="32" t="s">
        <v>271</v>
      </c>
      <c r="C28" s="37" t="s">
        <v>268</v>
      </c>
      <c r="D28" s="38">
        <v>9020180190</v>
      </c>
      <c r="E28" s="38">
        <v>880</v>
      </c>
      <c r="F28" s="40">
        <v>95000</v>
      </c>
    </row>
    <row r="29" spans="1:6">
      <c r="A29" s="9" t="s">
        <v>94</v>
      </c>
      <c r="B29" s="29" t="s">
        <v>271</v>
      </c>
      <c r="C29" s="35" t="s">
        <v>95</v>
      </c>
      <c r="D29" s="36"/>
      <c r="E29" s="36"/>
      <c r="F29" s="42">
        <f>F30</f>
        <v>3000</v>
      </c>
    </row>
    <row r="30" spans="1:6">
      <c r="A30" s="31" t="s">
        <v>133</v>
      </c>
      <c r="B30" s="32" t="s">
        <v>271</v>
      </c>
      <c r="C30" s="37" t="s">
        <v>95</v>
      </c>
      <c r="D30" s="38">
        <v>7700100000</v>
      </c>
      <c r="E30" s="38"/>
      <c r="F30" s="40">
        <f>F31</f>
        <v>3000</v>
      </c>
    </row>
    <row r="31" spans="1:6">
      <c r="A31" s="31" t="s">
        <v>134</v>
      </c>
      <c r="B31" s="32" t="s">
        <v>271</v>
      </c>
      <c r="C31" s="37" t="s">
        <v>95</v>
      </c>
      <c r="D31" s="38">
        <v>7700189120</v>
      </c>
      <c r="E31" s="38">
        <v>870</v>
      </c>
      <c r="F31" s="40">
        <v>3000</v>
      </c>
    </row>
    <row r="32" spans="1:6" ht="48">
      <c r="A32" s="157" t="s">
        <v>278</v>
      </c>
      <c r="B32" s="29" t="s">
        <v>271</v>
      </c>
      <c r="C32" s="35" t="s">
        <v>276</v>
      </c>
      <c r="D32" s="36"/>
      <c r="E32" s="36"/>
      <c r="F32" s="42">
        <f>F33</f>
        <v>700</v>
      </c>
    </row>
    <row r="33" spans="1:6" ht="31.5">
      <c r="A33" s="161" t="s">
        <v>123</v>
      </c>
      <c r="B33" s="32" t="s">
        <v>271</v>
      </c>
      <c r="C33" s="37" t="s">
        <v>276</v>
      </c>
      <c r="D33" s="38" t="s">
        <v>314</v>
      </c>
      <c r="E33" s="38"/>
      <c r="F33" s="40">
        <v>700</v>
      </c>
    </row>
    <row r="34" spans="1:6">
      <c r="A34" s="31" t="s">
        <v>279</v>
      </c>
      <c r="B34" s="32" t="s">
        <v>271</v>
      </c>
      <c r="C34" s="37" t="s">
        <v>276</v>
      </c>
      <c r="D34" s="38" t="s">
        <v>338</v>
      </c>
      <c r="E34" s="38">
        <v>244</v>
      </c>
      <c r="F34" s="40">
        <v>700</v>
      </c>
    </row>
    <row r="35" spans="1:6">
      <c r="A35" s="9" t="s">
        <v>159</v>
      </c>
      <c r="B35" s="21" t="s">
        <v>271</v>
      </c>
      <c r="C35" s="35" t="s">
        <v>160</v>
      </c>
      <c r="D35" s="36"/>
      <c r="E35" s="36"/>
      <c r="F35" s="42">
        <f>F36</f>
        <v>37000</v>
      </c>
    </row>
    <row r="36" spans="1:6">
      <c r="A36" s="31" t="s">
        <v>158</v>
      </c>
      <c r="B36" s="37" t="s">
        <v>271</v>
      </c>
      <c r="C36" s="37" t="s">
        <v>157</v>
      </c>
      <c r="D36" s="38"/>
      <c r="E36" s="38"/>
      <c r="F36" s="40">
        <f>F37</f>
        <v>37000</v>
      </c>
    </row>
    <row r="37" spans="1:6" ht="47.25">
      <c r="A37" s="22" t="s">
        <v>156</v>
      </c>
      <c r="B37" s="37" t="s">
        <v>271</v>
      </c>
      <c r="C37" s="37" t="s">
        <v>157</v>
      </c>
      <c r="D37" s="38">
        <v>7030251180</v>
      </c>
      <c r="E37" s="38"/>
      <c r="F37" s="40">
        <f>F38+F39</f>
        <v>37000</v>
      </c>
    </row>
    <row r="38" spans="1:6" ht="37.5" customHeight="1">
      <c r="A38" s="31" t="s">
        <v>122</v>
      </c>
      <c r="B38" s="37" t="s">
        <v>271</v>
      </c>
      <c r="C38" s="37" t="s">
        <v>157</v>
      </c>
      <c r="D38" s="38">
        <v>7030251180</v>
      </c>
      <c r="E38" s="38">
        <v>121</v>
      </c>
      <c r="F38" s="40">
        <v>33340</v>
      </c>
    </row>
    <row r="39" spans="1:6" ht="31.5">
      <c r="A39" s="39" t="s">
        <v>123</v>
      </c>
      <c r="B39" s="37" t="s">
        <v>271</v>
      </c>
      <c r="C39" s="37" t="s">
        <v>157</v>
      </c>
      <c r="D39" s="38">
        <v>7030251180</v>
      </c>
      <c r="E39" s="38">
        <v>244</v>
      </c>
      <c r="F39" s="40">
        <v>3660</v>
      </c>
    </row>
    <row r="40" spans="1:6" ht="31.5">
      <c r="A40" s="9" t="s">
        <v>96</v>
      </c>
      <c r="B40" s="35" t="s">
        <v>271</v>
      </c>
      <c r="C40" s="35" t="s">
        <v>97</v>
      </c>
      <c r="D40" s="36"/>
      <c r="E40" s="36"/>
      <c r="F40" s="42">
        <f>F41+F44+F47</f>
        <v>34800</v>
      </c>
    </row>
    <row r="41" spans="1:6" ht="45" customHeight="1">
      <c r="A41" s="9" t="s">
        <v>331</v>
      </c>
      <c r="B41" s="35" t="s">
        <v>271</v>
      </c>
      <c r="C41" s="35" t="s">
        <v>99</v>
      </c>
      <c r="D41" s="36">
        <v>4100000000</v>
      </c>
      <c r="E41" s="36"/>
      <c r="F41" s="42">
        <v>4000</v>
      </c>
    </row>
    <row r="42" spans="1:6" ht="45" customHeight="1">
      <c r="A42" s="9" t="s">
        <v>332</v>
      </c>
      <c r="B42" s="35" t="s">
        <v>271</v>
      </c>
      <c r="C42" s="35" t="s">
        <v>99</v>
      </c>
      <c r="D42" s="36">
        <v>4100100000</v>
      </c>
      <c r="E42" s="36">
        <v>244</v>
      </c>
      <c r="F42" s="42">
        <v>4000</v>
      </c>
    </row>
    <row r="43" spans="1:6" ht="45" customHeight="1">
      <c r="A43" s="9" t="s">
        <v>333</v>
      </c>
      <c r="B43" s="35" t="s">
        <v>271</v>
      </c>
      <c r="C43" s="35" t="s">
        <v>99</v>
      </c>
      <c r="D43" s="36">
        <v>4100189999</v>
      </c>
      <c r="E43" s="36">
        <v>244</v>
      </c>
      <c r="F43" s="42">
        <v>4000</v>
      </c>
    </row>
    <row r="44" spans="1:6" s="166" customFormat="1" ht="31.5">
      <c r="A44" s="167" t="s">
        <v>98</v>
      </c>
      <c r="B44" s="168" t="s">
        <v>271</v>
      </c>
      <c r="C44" s="168" t="s">
        <v>99</v>
      </c>
      <c r="D44" s="169"/>
      <c r="E44" s="169"/>
      <c r="F44" s="170">
        <f>F45</f>
        <v>10800</v>
      </c>
    </row>
    <row r="45" spans="1:6" s="166" customFormat="1" ht="31.5">
      <c r="A45" s="171" t="s">
        <v>98</v>
      </c>
      <c r="B45" s="162" t="s">
        <v>271</v>
      </c>
      <c r="C45" s="162" t="s">
        <v>99</v>
      </c>
      <c r="D45" s="163">
        <v>7703300000</v>
      </c>
      <c r="E45" s="164"/>
      <c r="F45" s="165">
        <f>F46</f>
        <v>10800</v>
      </c>
    </row>
    <row r="46" spans="1:6" s="166" customFormat="1" ht="31.5">
      <c r="A46" s="161" t="s">
        <v>123</v>
      </c>
      <c r="B46" s="162" t="s">
        <v>271</v>
      </c>
      <c r="C46" s="162" t="s">
        <v>99</v>
      </c>
      <c r="D46" s="163">
        <v>7703387010</v>
      </c>
      <c r="E46" s="164">
        <v>540</v>
      </c>
      <c r="F46" s="165">
        <v>10800</v>
      </c>
    </row>
    <row r="47" spans="1:6" s="166" customFormat="1" ht="31.5">
      <c r="A47" s="167" t="s">
        <v>135</v>
      </c>
      <c r="B47" s="168" t="s">
        <v>271</v>
      </c>
      <c r="C47" s="168" t="s">
        <v>101</v>
      </c>
      <c r="D47" s="169"/>
      <c r="E47" s="169"/>
      <c r="F47" s="170">
        <f>F48</f>
        <v>20000</v>
      </c>
    </row>
    <row r="48" spans="1:6" ht="31.5">
      <c r="A48" s="39" t="s">
        <v>123</v>
      </c>
      <c r="B48" s="37" t="s">
        <v>271</v>
      </c>
      <c r="C48" s="37" t="s">
        <v>101</v>
      </c>
      <c r="D48" s="38">
        <v>7703280190</v>
      </c>
      <c r="E48" s="38">
        <v>244</v>
      </c>
      <c r="F48" s="40">
        <v>20000</v>
      </c>
    </row>
    <row r="49" spans="1:6">
      <c r="A49" s="9" t="s">
        <v>102</v>
      </c>
      <c r="B49" s="35" t="s">
        <v>271</v>
      </c>
      <c r="C49" s="35" t="s">
        <v>103</v>
      </c>
      <c r="D49" s="36"/>
      <c r="E49" s="36"/>
      <c r="F49" s="42">
        <f>F50</f>
        <v>166664.70000000001</v>
      </c>
    </row>
    <row r="50" spans="1:6">
      <c r="A50" s="31" t="s">
        <v>104</v>
      </c>
      <c r="B50" s="37" t="s">
        <v>271</v>
      </c>
      <c r="C50" s="37" t="s">
        <v>105</v>
      </c>
      <c r="D50" s="38">
        <v>4200000000</v>
      </c>
      <c r="E50" s="38"/>
      <c r="F50" s="40">
        <v>166664.70000000001</v>
      </c>
    </row>
    <row r="51" spans="1:6" ht="31.5">
      <c r="A51" s="43" t="s">
        <v>141</v>
      </c>
      <c r="B51" s="37" t="s">
        <v>271</v>
      </c>
      <c r="C51" s="37" t="s">
        <v>105</v>
      </c>
      <c r="D51" s="38">
        <v>4200100000</v>
      </c>
      <c r="E51" s="38"/>
      <c r="F51" s="40">
        <v>166664.70000000001</v>
      </c>
    </row>
    <row r="52" spans="1:6" ht="36" customHeight="1">
      <c r="A52" s="124" t="s">
        <v>341</v>
      </c>
      <c r="B52" s="35" t="s">
        <v>271</v>
      </c>
      <c r="C52" s="35" t="s">
        <v>105</v>
      </c>
      <c r="D52" s="36">
        <v>4200189999</v>
      </c>
      <c r="E52" s="36">
        <v>244</v>
      </c>
      <c r="F52" s="42">
        <v>166664.70000000001</v>
      </c>
    </row>
    <row r="53" spans="1:6">
      <c r="A53" s="9" t="s">
        <v>106</v>
      </c>
      <c r="B53" s="35" t="s">
        <v>271</v>
      </c>
      <c r="C53" s="35" t="s">
        <v>107</v>
      </c>
      <c r="D53" s="36"/>
      <c r="E53" s="36"/>
      <c r="F53" s="42">
        <f>F54</f>
        <v>86400</v>
      </c>
    </row>
    <row r="54" spans="1:6">
      <c r="A54" s="34" t="s">
        <v>115</v>
      </c>
      <c r="B54" s="35" t="s">
        <v>271</v>
      </c>
      <c r="C54" s="35" t="s">
        <v>116</v>
      </c>
      <c r="D54" s="36">
        <v>7700100000</v>
      </c>
      <c r="E54" s="36"/>
      <c r="F54" s="42">
        <f>F55+F57+F59+F61+F63</f>
        <v>86400</v>
      </c>
    </row>
    <row r="55" spans="1:6" ht="31.5">
      <c r="A55" s="45" t="s">
        <v>136</v>
      </c>
      <c r="B55" s="37" t="s">
        <v>271</v>
      </c>
      <c r="C55" s="37" t="s">
        <v>116</v>
      </c>
      <c r="D55" s="46">
        <v>7701500000</v>
      </c>
      <c r="E55" s="38"/>
      <c r="F55" s="40">
        <f>F56</f>
        <v>10000</v>
      </c>
    </row>
    <row r="56" spans="1:6" ht="31.5">
      <c r="A56" s="39" t="s">
        <v>123</v>
      </c>
      <c r="B56" s="37" t="s">
        <v>271</v>
      </c>
      <c r="C56" s="37" t="s">
        <v>116</v>
      </c>
      <c r="D56" s="38">
        <v>7701589999</v>
      </c>
      <c r="E56" s="38">
        <v>244</v>
      </c>
      <c r="F56" s="40">
        <v>10000</v>
      </c>
    </row>
    <row r="57" spans="1:6" ht="31.5">
      <c r="A57" s="45" t="s">
        <v>141</v>
      </c>
      <c r="B57" s="37" t="s">
        <v>271</v>
      </c>
      <c r="C57" s="37" t="s">
        <v>116</v>
      </c>
      <c r="D57" s="46">
        <v>7702500000</v>
      </c>
      <c r="E57" s="38"/>
      <c r="F57" s="40">
        <f>F58</f>
        <v>10000</v>
      </c>
    </row>
    <row r="58" spans="1:6" ht="31.5">
      <c r="A58" s="39" t="s">
        <v>123</v>
      </c>
      <c r="B58" s="37" t="s">
        <v>271</v>
      </c>
      <c r="C58" s="37" t="s">
        <v>116</v>
      </c>
      <c r="D58" s="38">
        <v>7702589999</v>
      </c>
      <c r="E58" s="38">
        <v>244</v>
      </c>
      <c r="F58" s="40">
        <v>10000</v>
      </c>
    </row>
    <row r="59" spans="1:6" ht="31.5">
      <c r="A59" s="45" t="s">
        <v>233</v>
      </c>
      <c r="B59" s="37" t="s">
        <v>271</v>
      </c>
      <c r="C59" s="37" t="s">
        <v>116</v>
      </c>
      <c r="D59" s="46">
        <v>7703500000</v>
      </c>
      <c r="E59" s="38"/>
      <c r="F59" s="40">
        <f>F60</f>
        <v>1000</v>
      </c>
    </row>
    <row r="60" spans="1:6" ht="31.5">
      <c r="A60" s="39" t="s">
        <v>123</v>
      </c>
      <c r="B60" s="37" t="s">
        <v>271</v>
      </c>
      <c r="C60" s="37" t="s">
        <v>116</v>
      </c>
      <c r="D60" s="38">
        <v>7703589999</v>
      </c>
      <c r="E60" s="38">
        <v>244</v>
      </c>
      <c r="F60" s="40">
        <v>1000</v>
      </c>
    </row>
    <row r="61" spans="1:6">
      <c r="A61" s="45" t="s">
        <v>137</v>
      </c>
      <c r="B61" s="37" t="s">
        <v>271</v>
      </c>
      <c r="C61" s="37" t="s">
        <v>116</v>
      </c>
      <c r="D61" s="38">
        <v>7704500000</v>
      </c>
      <c r="E61" s="38"/>
      <c r="F61" s="40">
        <f>F62</f>
        <v>1000</v>
      </c>
    </row>
    <row r="62" spans="1:6" ht="31.5">
      <c r="A62" s="39" t="s">
        <v>123</v>
      </c>
      <c r="B62" s="37" t="s">
        <v>271</v>
      </c>
      <c r="C62" s="37" t="s">
        <v>116</v>
      </c>
      <c r="D62" s="38">
        <v>7704589999</v>
      </c>
      <c r="E62" s="38">
        <v>244</v>
      </c>
      <c r="F62" s="40">
        <v>1000</v>
      </c>
    </row>
    <row r="63" spans="1:6" ht="31.5">
      <c r="A63" s="45" t="s">
        <v>138</v>
      </c>
      <c r="B63" s="37" t="s">
        <v>271</v>
      </c>
      <c r="C63" s="37" t="s">
        <v>116</v>
      </c>
      <c r="D63" s="38">
        <v>7705500000</v>
      </c>
      <c r="E63" s="38"/>
      <c r="F63" s="40">
        <f>F64</f>
        <v>64400</v>
      </c>
    </row>
    <row r="64" spans="1:6" ht="31.5">
      <c r="A64" s="39" t="s">
        <v>123</v>
      </c>
      <c r="B64" s="37" t="s">
        <v>271</v>
      </c>
      <c r="C64" s="37" t="s">
        <v>116</v>
      </c>
      <c r="D64" s="38">
        <v>7705589999</v>
      </c>
      <c r="E64" s="38">
        <v>244</v>
      </c>
      <c r="F64" s="40">
        <v>64400</v>
      </c>
    </row>
    <row r="65" spans="1:6">
      <c r="A65" s="9" t="s">
        <v>110</v>
      </c>
      <c r="B65" s="35" t="s">
        <v>271</v>
      </c>
      <c r="C65" s="35" t="s">
        <v>111</v>
      </c>
      <c r="D65" s="36"/>
      <c r="E65" s="36"/>
      <c r="F65" s="42">
        <f>F66+F71</f>
        <v>266000</v>
      </c>
    </row>
    <row r="66" spans="1:6">
      <c r="A66" s="31" t="s">
        <v>166</v>
      </c>
      <c r="B66" s="37" t="s">
        <v>271</v>
      </c>
      <c r="C66" s="37" t="s">
        <v>113</v>
      </c>
      <c r="D66" s="38"/>
      <c r="E66" s="38"/>
      <c r="F66" s="40">
        <f>F67</f>
        <v>185800</v>
      </c>
    </row>
    <row r="67" spans="1:6" ht="31.5">
      <c r="A67" s="34" t="s">
        <v>217</v>
      </c>
      <c r="B67" s="37" t="s">
        <v>271</v>
      </c>
      <c r="C67" s="37" t="s">
        <v>113</v>
      </c>
      <c r="D67" s="73">
        <v>7700700000</v>
      </c>
      <c r="E67" s="38"/>
      <c r="F67" s="40">
        <f>SUM(F68:F70)</f>
        <v>185800</v>
      </c>
    </row>
    <row r="68" spans="1:6" ht="31.5">
      <c r="A68" s="45" t="s">
        <v>131</v>
      </c>
      <c r="B68" s="37" t="s">
        <v>271</v>
      </c>
      <c r="C68" s="37" t="s">
        <v>113</v>
      </c>
      <c r="D68" s="73">
        <v>7700782110</v>
      </c>
      <c r="E68" s="38">
        <v>111</v>
      </c>
      <c r="F68" s="40">
        <v>175800</v>
      </c>
    </row>
    <row r="69" spans="1:6" ht="31.5">
      <c r="A69" s="31" t="s">
        <v>128</v>
      </c>
      <c r="B69" s="37" t="s">
        <v>271</v>
      </c>
      <c r="C69" s="37" t="s">
        <v>113</v>
      </c>
      <c r="D69" s="73">
        <v>7700782190</v>
      </c>
      <c r="E69" s="38">
        <v>122</v>
      </c>
      <c r="F69" s="40">
        <v>1000</v>
      </c>
    </row>
    <row r="70" spans="1:6" ht="31.5">
      <c r="A70" s="39" t="s">
        <v>123</v>
      </c>
      <c r="B70" s="37" t="s">
        <v>271</v>
      </c>
      <c r="C70" s="37" t="s">
        <v>113</v>
      </c>
      <c r="D70" s="73">
        <v>7700782190</v>
      </c>
      <c r="E70" s="38">
        <v>244</v>
      </c>
      <c r="F70" s="40">
        <v>9000</v>
      </c>
    </row>
    <row r="71" spans="1:6" ht="31.5">
      <c r="A71" s="74" t="s">
        <v>215</v>
      </c>
      <c r="B71" s="37" t="s">
        <v>271</v>
      </c>
      <c r="C71" s="37" t="s">
        <v>113</v>
      </c>
      <c r="D71" s="73">
        <v>7700800000</v>
      </c>
      <c r="E71" s="38"/>
      <c r="F71" s="42">
        <f>F72+F73</f>
        <v>80200</v>
      </c>
    </row>
    <row r="72" spans="1:6" ht="31.5">
      <c r="A72" s="45" t="s">
        <v>131</v>
      </c>
      <c r="B72" s="37" t="s">
        <v>271</v>
      </c>
      <c r="C72" s="37" t="s">
        <v>113</v>
      </c>
      <c r="D72" s="73">
        <v>7700882110</v>
      </c>
      <c r="E72" s="38">
        <v>111</v>
      </c>
      <c r="F72" s="40">
        <v>78200</v>
      </c>
    </row>
    <row r="73" spans="1:6" ht="31.5">
      <c r="A73" s="39" t="s">
        <v>123</v>
      </c>
      <c r="B73" s="37" t="s">
        <v>271</v>
      </c>
      <c r="C73" s="37" t="s">
        <v>113</v>
      </c>
      <c r="D73" s="73">
        <v>7700882190</v>
      </c>
      <c r="E73" s="38">
        <v>244</v>
      </c>
      <c r="F73" s="40">
        <v>2000</v>
      </c>
    </row>
    <row r="74" spans="1:6" s="131" customFormat="1">
      <c r="A74" s="127" t="s">
        <v>237</v>
      </c>
      <c r="B74" s="128">
        <v>996</v>
      </c>
      <c r="C74" s="128"/>
      <c r="D74" s="129"/>
      <c r="E74" s="38"/>
      <c r="F74" s="130">
        <f>F75</f>
        <v>45000</v>
      </c>
    </row>
    <row r="75" spans="1:6" s="118" customFormat="1" ht="34.5" customHeight="1">
      <c r="A75" s="132" t="s">
        <v>236</v>
      </c>
      <c r="B75" s="133">
        <v>996</v>
      </c>
      <c r="C75" s="133">
        <v>1001</v>
      </c>
      <c r="D75" s="134" t="s">
        <v>340</v>
      </c>
      <c r="E75" s="38">
        <v>321</v>
      </c>
      <c r="F75" s="135">
        <f>F76</f>
        <v>45000</v>
      </c>
    </row>
    <row r="76" spans="1:6" s="118" customFormat="1">
      <c r="A76" s="132" t="s">
        <v>232</v>
      </c>
      <c r="B76" s="133">
        <v>996</v>
      </c>
      <c r="C76" s="133">
        <v>1001</v>
      </c>
      <c r="D76" s="134" t="s">
        <v>339</v>
      </c>
      <c r="E76" s="38">
        <v>321</v>
      </c>
      <c r="F76" s="135">
        <v>45000</v>
      </c>
    </row>
    <row r="77" spans="1:6">
      <c r="A77" s="9" t="s">
        <v>114</v>
      </c>
      <c r="B77" s="21"/>
      <c r="C77" s="21"/>
      <c r="D77" s="10"/>
      <c r="E77" s="10"/>
      <c r="F77" s="42">
        <f>F13+F35+F40+F49+F53+F65+F74+F32+F28</f>
        <v>2227864.7000000002</v>
      </c>
    </row>
    <row r="79" spans="1:6" ht="18.75">
      <c r="A79" s="1" t="s">
        <v>224</v>
      </c>
      <c r="F79" s="3" t="s">
        <v>225</v>
      </c>
    </row>
  </sheetData>
  <mergeCells count="8">
    <mergeCell ref="A6:F6"/>
    <mergeCell ref="A7:F7"/>
    <mergeCell ref="A8:F8"/>
    <mergeCell ref="A10:A11"/>
    <mergeCell ref="B10:B11"/>
    <mergeCell ref="C10:C11"/>
    <mergeCell ref="D10:D11"/>
    <mergeCell ref="E10:E11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167</v>
      </c>
    </row>
    <row r="2" spans="1:7">
      <c r="D2" s="18" t="s">
        <v>121</v>
      </c>
    </row>
    <row r="3" spans="1:7">
      <c r="D3" s="5" t="s">
        <v>226</v>
      </c>
    </row>
    <row r="4" spans="1:7">
      <c r="D4" s="18" t="s">
        <v>274</v>
      </c>
    </row>
    <row r="5" spans="1:7">
      <c r="D5" s="18"/>
      <c r="E5" s="18"/>
    </row>
    <row r="6" spans="1:7">
      <c r="A6" s="223" t="s">
        <v>165</v>
      </c>
      <c r="B6" s="223"/>
      <c r="C6" s="224"/>
      <c r="D6" s="224"/>
      <c r="E6" s="224"/>
      <c r="F6" s="224"/>
      <c r="G6" s="4"/>
    </row>
    <row r="7" spans="1:7">
      <c r="A7" s="223" t="s">
        <v>238</v>
      </c>
      <c r="B7" s="223"/>
      <c r="C7" s="223"/>
      <c r="D7" s="223"/>
      <c r="E7" s="223"/>
      <c r="F7" s="223"/>
      <c r="G7" s="7"/>
    </row>
    <row r="8" spans="1:7">
      <c r="A8" s="223" t="s">
        <v>310</v>
      </c>
      <c r="B8" s="223"/>
      <c r="C8" s="223"/>
      <c r="D8" s="223"/>
      <c r="E8" s="223"/>
      <c r="F8" s="223"/>
      <c r="G8" s="7"/>
    </row>
    <row r="9" spans="1:7">
      <c r="A9" s="47" t="s">
        <v>83</v>
      </c>
      <c r="B9" s="47" t="s">
        <v>83</v>
      </c>
      <c r="C9" s="47" t="s">
        <v>83</v>
      </c>
      <c r="D9" s="48" t="s">
        <v>83</v>
      </c>
      <c r="E9" s="48" t="s">
        <v>83</v>
      </c>
      <c r="F9" s="47"/>
      <c r="G9" s="47" t="s">
        <v>155</v>
      </c>
    </row>
    <row r="10" spans="1:7">
      <c r="A10" s="232" t="s">
        <v>84</v>
      </c>
      <c r="B10" s="234" t="s">
        <v>164</v>
      </c>
      <c r="C10" s="234" t="s">
        <v>85</v>
      </c>
      <c r="D10" s="236" t="s">
        <v>119</v>
      </c>
      <c r="E10" s="236" t="s">
        <v>120</v>
      </c>
      <c r="F10" s="225" t="s">
        <v>4</v>
      </c>
      <c r="G10" s="226"/>
    </row>
    <row r="11" spans="1:7">
      <c r="A11" s="233"/>
      <c r="B11" s="235"/>
      <c r="C11" s="235"/>
      <c r="D11" s="237"/>
      <c r="E11" s="237"/>
      <c r="F11" s="16">
        <v>2017</v>
      </c>
      <c r="G11" s="16">
        <v>2018</v>
      </c>
    </row>
    <row r="12" spans="1:7" ht="31.5">
      <c r="A12" s="28" t="s">
        <v>230</v>
      </c>
      <c r="B12" s="29" t="s">
        <v>271</v>
      </c>
      <c r="C12" s="29"/>
      <c r="D12" s="30"/>
      <c r="E12" s="30"/>
      <c r="F12" s="23"/>
      <c r="G12" s="23"/>
    </row>
    <row r="13" spans="1:7">
      <c r="A13" s="9" t="s">
        <v>86</v>
      </c>
      <c r="B13" s="29" t="s">
        <v>271</v>
      </c>
      <c r="C13" s="29" t="s">
        <v>87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>
      <c r="A14" s="9" t="s">
        <v>88</v>
      </c>
      <c r="B14" s="29" t="s">
        <v>271</v>
      </c>
      <c r="C14" s="29" t="s">
        <v>89</v>
      </c>
      <c r="D14" s="30"/>
      <c r="E14" s="30"/>
      <c r="F14" s="42">
        <f>F15</f>
        <v>262000</v>
      </c>
      <c r="G14" s="42">
        <f>G15</f>
        <v>263000</v>
      </c>
    </row>
    <row r="15" spans="1:7">
      <c r="A15" s="34" t="s">
        <v>124</v>
      </c>
      <c r="B15" s="29" t="s">
        <v>271</v>
      </c>
      <c r="C15" s="29" t="s">
        <v>89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>
      <c r="A16" s="12" t="s">
        <v>122</v>
      </c>
      <c r="B16" s="32" t="s">
        <v>271</v>
      </c>
      <c r="C16" s="32" t="s">
        <v>89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>
      <c r="A17" s="12" t="s">
        <v>127</v>
      </c>
      <c r="B17" s="32" t="s">
        <v>271</v>
      </c>
      <c r="C17" s="37" t="s">
        <v>89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>
      <c r="A18" s="34" t="s">
        <v>126</v>
      </c>
      <c r="B18" s="29" t="s">
        <v>271</v>
      </c>
      <c r="C18" s="35" t="s">
        <v>91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>
      <c r="A19" s="31" t="s">
        <v>122</v>
      </c>
      <c r="B19" s="32" t="s">
        <v>271</v>
      </c>
      <c r="C19" s="37" t="s">
        <v>91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>
      <c r="A20" s="12" t="s">
        <v>127</v>
      </c>
      <c r="B20" s="32" t="s">
        <v>271</v>
      </c>
      <c r="C20" s="37" t="s">
        <v>91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>
      <c r="A21" s="31" t="s">
        <v>128</v>
      </c>
      <c r="B21" s="32" t="s">
        <v>271</v>
      </c>
      <c r="C21" s="37" t="s">
        <v>91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>
      <c r="A22" s="39" t="s">
        <v>123</v>
      </c>
      <c r="B22" s="32" t="s">
        <v>271</v>
      </c>
      <c r="C22" s="37" t="s">
        <v>91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>
      <c r="A23" s="31" t="s">
        <v>130</v>
      </c>
      <c r="B23" s="32" t="s">
        <v>271</v>
      </c>
      <c r="C23" s="37" t="s">
        <v>91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66" customFormat="1" ht="31.5">
      <c r="A24" s="161" t="s">
        <v>123</v>
      </c>
      <c r="B24" s="162" t="s">
        <v>271</v>
      </c>
      <c r="C24" s="162" t="s">
        <v>99</v>
      </c>
      <c r="D24" s="163">
        <v>7703387010</v>
      </c>
      <c r="E24" s="164">
        <v>244</v>
      </c>
      <c r="F24" s="165">
        <v>10000</v>
      </c>
      <c r="G24" s="165">
        <v>10000</v>
      </c>
    </row>
    <row r="25" spans="1:7" ht="34.5" customHeight="1">
      <c r="A25" s="9" t="s">
        <v>92</v>
      </c>
      <c r="B25" s="29" t="s">
        <v>271</v>
      </c>
      <c r="C25" s="35" t="s">
        <v>93</v>
      </c>
      <c r="D25" s="36"/>
      <c r="E25" s="36"/>
      <c r="F25" s="42">
        <f>F26</f>
        <v>9000</v>
      </c>
      <c r="G25" s="42">
        <f>G26</f>
        <v>9000</v>
      </c>
    </row>
    <row r="26" spans="1:7" ht="31.5">
      <c r="A26" s="31" t="s">
        <v>129</v>
      </c>
      <c r="B26" s="32" t="s">
        <v>271</v>
      </c>
      <c r="C26" s="37" t="s">
        <v>93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>
      <c r="A27" s="31" t="s">
        <v>24</v>
      </c>
      <c r="B27" s="32" t="s">
        <v>271</v>
      </c>
      <c r="C27" s="37" t="s">
        <v>93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18" customFormat="1">
      <c r="A28" s="34" t="s">
        <v>256</v>
      </c>
      <c r="B28" s="36">
        <v>996</v>
      </c>
      <c r="C28" s="37"/>
      <c r="D28" s="35" t="s">
        <v>336</v>
      </c>
      <c r="E28" s="38"/>
      <c r="F28" s="42">
        <f>F29</f>
        <v>95000</v>
      </c>
      <c r="G28" s="42">
        <f>G29</f>
        <v>0</v>
      </c>
    </row>
    <row r="29" spans="1:7" s="118" customFormat="1">
      <c r="A29" s="31" t="s">
        <v>272</v>
      </c>
      <c r="B29" s="38">
        <v>996</v>
      </c>
      <c r="C29" s="37" t="s">
        <v>268</v>
      </c>
      <c r="D29" s="37" t="s">
        <v>336</v>
      </c>
      <c r="E29" s="38">
        <v>800</v>
      </c>
      <c r="F29" s="40">
        <v>95000</v>
      </c>
      <c r="G29" s="40">
        <v>0</v>
      </c>
    </row>
    <row r="30" spans="1:7" s="118" customFormat="1">
      <c r="A30" s="31" t="s">
        <v>273</v>
      </c>
      <c r="B30" s="38">
        <v>996</v>
      </c>
      <c r="C30" s="37" t="s">
        <v>268</v>
      </c>
      <c r="D30" s="37" t="s">
        <v>337</v>
      </c>
      <c r="E30" s="38">
        <v>880</v>
      </c>
      <c r="F30" s="40">
        <v>95000</v>
      </c>
      <c r="G30" s="40">
        <v>0</v>
      </c>
    </row>
    <row r="31" spans="1:7">
      <c r="A31" s="9" t="s">
        <v>94</v>
      </c>
      <c r="B31" s="29" t="s">
        <v>271</v>
      </c>
      <c r="C31" s="35" t="s">
        <v>95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>
      <c r="A32" s="31" t="s">
        <v>133</v>
      </c>
      <c r="B32" s="32" t="s">
        <v>271</v>
      </c>
      <c r="C32" s="37" t="s">
        <v>95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>
      <c r="A33" s="31" t="s">
        <v>134</v>
      </c>
      <c r="B33" s="32" t="s">
        <v>271</v>
      </c>
      <c r="C33" s="37" t="s">
        <v>95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>
      <c r="A34" s="157" t="s">
        <v>278</v>
      </c>
      <c r="B34" s="29" t="s">
        <v>271</v>
      </c>
      <c r="C34" s="35" t="s">
        <v>276</v>
      </c>
      <c r="D34" s="36"/>
      <c r="E34" s="36"/>
      <c r="F34" s="42">
        <f>F35</f>
        <v>700</v>
      </c>
      <c r="G34" s="42">
        <f>G35</f>
        <v>700</v>
      </c>
    </row>
    <row r="35" spans="1:7" ht="31.5">
      <c r="A35" s="161" t="s">
        <v>123</v>
      </c>
      <c r="B35" s="32" t="s">
        <v>271</v>
      </c>
      <c r="C35" s="37" t="s">
        <v>276</v>
      </c>
      <c r="D35" s="38" t="s">
        <v>338</v>
      </c>
      <c r="E35" s="38"/>
      <c r="F35" s="40">
        <v>700</v>
      </c>
      <c r="G35" s="40">
        <v>700</v>
      </c>
    </row>
    <row r="36" spans="1:7">
      <c r="A36" s="31" t="s">
        <v>279</v>
      </c>
      <c r="B36" s="32" t="s">
        <v>271</v>
      </c>
      <c r="C36" s="37" t="s">
        <v>276</v>
      </c>
      <c r="D36" s="38" t="s">
        <v>338</v>
      </c>
      <c r="E36" s="38">
        <v>244</v>
      </c>
      <c r="F36" s="40">
        <v>700</v>
      </c>
      <c r="G36" s="40">
        <v>700</v>
      </c>
    </row>
    <row r="37" spans="1:7">
      <c r="A37" s="9" t="s">
        <v>159</v>
      </c>
      <c r="B37" s="21" t="s">
        <v>271</v>
      </c>
      <c r="C37" s="35" t="s">
        <v>160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>
      <c r="A38" s="31" t="s">
        <v>158</v>
      </c>
      <c r="B38" s="37" t="s">
        <v>271</v>
      </c>
      <c r="C38" s="37" t="s">
        <v>157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>
      <c r="A39" s="22" t="s">
        <v>156</v>
      </c>
      <c r="B39" s="37" t="s">
        <v>271</v>
      </c>
      <c r="C39" s="37" t="s">
        <v>157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>
      <c r="A40" s="31" t="s">
        <v>122</v>
      </c>
      <c r="B40" s="37" t="s">
        <v>271</v>
      </c>
      <c r="C40" s="37" t="s">
        <v>157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>
      <c r="A41" s="39" t="s">
        <v>123</v>
      </c>
      <c r="B41" s="37" t="s">
        <v>271</v>
      </c>
      <c r="C41" s="37" t="s">
        <v>157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>
      <c r="A42" s="9" t="s">
        <v>96</v>
      </c>
      <c r="B42" s="35" t="s">
        <v>271</v>
      </c>
      <c r="C42" s="35" t="s">
        <v>97</v>
      </c>
      <c r="D42" s="36"/>
      <c r="E42" s="36"/>
      <c r="F42" s="42">
        <f>F44+F46</f>
        <v>31800</v>
      </c>
      <c r="G42" s="42">
        <f>G44+G46</f>
        <v>58800</v>
      </c>
    </row>
    <row r="43" spans="1:7" s="166" customFormat="1" ht="31.5">
      <c r="A43" s="167" t="s">
        <v>98</v>
      </c>
      <c r="B43" s="168" t="s">
        <v>271</v>
      </c>
      <c r="C43" s="168" t="s">
        <v>99</v>
      </c>
      <c r="D43" s="169"/>
      <c r="E43" s="169"/>
      <c r="F43" s="170">
        <f>F44</f>
        <v>10800</v>
      </c>
      <c r="G43" s="170">
        <f>G44</f>
        <v>10800</v>
      </c>
    </row>
    <row r="44" spans="1:7" s="166" customFormat="1" ht="31.5">
      <c r="A44" s="171" t="s">
        <v>98</v>
      </c>
      <c r="B44" s="162" t="s">
        <v>271</v>
      </c>
      <c r="C44" s="162" t="s">
        <v>99</v>
      </c>
      <c r="D44" s="163">
        <v>7703300000</v>
      </c>
      <c r="E44" s="164"/>
      <c r="F44" s="165">
        <f>F45</f>
        <v>10800</v>
      </c>
      <c r="G44" s="165">
        <f>G45</f>
        <v>10800</v>
      </c>
    </row>
    <row r="45" spans="1:7" s="166" customFormat="1" ht="31.5">
      <c r="A45" s="161" t="s">
        <v>123</v>
      </c>
      <c r="B45" s="162" t="s">
        <v>271</v>
      </c>
      <c r="C45" s="162" t="s">
        <v>99</v>
      </c>
      <c r="D45" s="163">
        <v>7703387010</v>
      </c>
      <c r="E45" s="164">
        <v>540</v>
      </c>
      <c r="F45" s="165">
        <v>10800</v>
      </c>
      <c r="G45" s="165">
        <v>10800</v>
      </c>
    </row>
    <row r="46" spans="1:7" s="166" customFormat="1" ht="31.5">
      <c r="A46" s="167" t="s">
        <v>135</v>
      </c>
      <c r="B46" s="168" t="s">
        <v>271</v>
      </c>
      <c r="C46" s="168" t="s">
        <v>101</v>
      </c>
      <c r="D46" s="169"/>
      <c r="E46" s="169"/>
      <c r="F46" s="170">
        <f>F47</f>
        <v>21000</v>
      </c>
      <c r="G46" s="170">
        <f>G47</f>
        <v>48000</v>
      </c>
    </row>
    <row r="47" spans="1:7" ht="31.5">
      <c r="A47" s="39" t="s">
        <v>123</v>
      </c>
      <c r="B47" s="37" t="s">
        <v>271</v>
      </c>
      <c r="C47" s="37" t="s">
        <v>101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>
      <c r="A48" s="9" t="s">
        <v>102</v>
      </c>
      <c r="B48" s="35" t="s">
        <v>271</v>
      </c>
      <c r="C48" s="35" t="s">
        <v>103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>
      <c r="A49" s="31" t="s">
        <v>104</v>
      </c>
      <c r="B49" s="37" t="s">
        <v>271</v>
      </c>
      <c r="C49" s="37" t="s">
        <v>105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>
      <c r="A50" s="43" t="s">
        <v>141</v>
      </c>
      <c r="B50" s="37" t="s">
        <v>271</v>
      </c>
      <c r="C50" s="37" t="s">
        <v>105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>
      <c r="A51" s="39" t="s">
        <v>123</v>
      </c>
      <c r="B51" s="37" t="s">
        <v>271</v>
      </c>
      <c r="C51" s="37" t="s">
        <v>105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>
      <c r="A52" s="9" t="s">
        <v>106</v>
      </c>
      <c r="B52" s="35" t="s">
        <v>271</v>
      </c>
      <c r="C52" s="35" t="s">
        <v>107</v>
      </c>
      <c r="D52" s="36"/>
      <c r="E52" s="36"/>
      <c r="F52" s="42">
        <f>F53</f>
        <v>45000</v>
      </c>
      <c r="G52" s="42">
        <f>G53</f>
        <v>98000</v>
      </c>
    </row>
    <row r="53" spans="1:7">
      <c r="A53" s="34" t="s">
        <v>115</v>
      </c>
      <c r="B53" s="35" t="s">
        <v>271</v>
      </c>
      <c r="C53" s="35" t="s">
        <v>116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>
      <c r="A54" s="45" t="s">
        <v>136</v>
      </c>
      <c r="B54" s="37" t="s">
        <v>271</v>
      </c>
      <c r="C54" s="37" t="s">
        <v>116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>
      <c r="A55" s="39" t="s">
        <v>123</v>
      </c>
      <c r="B55" s="37" t="s">
        <v>271</v>
      </c>
      <c r="C55" s="37" t="s">
        <v>116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>
      <c r="A56" s="45" t="s">
        <v>141</v>
      </c>
      <c r="B56" s="37" t="s">
        <v>271</v>
      </c>
      <c r="C56" s="37" t="s">
        <v>116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>
      <c r="A57" s="39" t="s">
        <v>123</v>
      </c>
      <c r="B57" s="37" t="s">
        <v>271</v>
      </c>
      <c r="C57" s="37" t="s">
        <v>116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>
      <c r="A58" s="45" t="s">
        <v>233</v>
      </c>
      <c r="B58" s="37" t="s">
        <v>271</v>
      </c>
      <c r="C58" s="37" t="s">
        <v>116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>
      <c r="A59" s="39" t="s">
        <v>123</v>
      </c>
      <c r="B59" s="37" t="s">
        <v>271</v>
      </c>
      <c r="C59" s="37" t="s">
        <v>116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>
      <c r="A60" s="45" t="s">
        <v>137</v>
      </c>
      <c r="B60" s="37" t="s">
        <v>271</v>
      </c>
      <c r="C60" s="37" t="s">
        <v>116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>
      <c r="A61" s="39" t="s">
        <v>123</v>
      </c>
      <c r="B61" s="37" t="s">
        <v>271</v>
      </c>
      <c r="C61" s="37" t="s">
        <v>116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>
      <c r="A62" s="45" t="s">
        <v>138</v>
      </c>
      <c r="B62" s="37" t="s">
        <v>271</v>
      </c>
      <c r="C62" s="37" t="s">
        <v>116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>
      <c r="A63" s="39" t="s">
        <v>123</v>
      </c>
      <c r="B63" s="37" t="s">
        <v>271</v>
      </c>
      <c r="C63" s="37" t="s">
        <v>116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>
      <c r="A64" s="9" t="s">
        <v>110</v>
      </c>
      <c r="B64" s="35" t="s">
        <v>271</v>
      </c>
      <c r="C64" s="35" t="s">
        <v>111</v>
      </c>
      <c r="D64" s="36"/>
      <c r="E64" s="36"/>
      <c r="F64" s="42">
        <f>F65+F70</f>
        <v>340000</v>
      </c>
      <c r="G64" s="42">
        <f>G65+G70</f>
        <v>340000</v>
      </c>
    </row>
    <row r="65" spans="1:7">
      <c r="A65" s="31" t="s">
        <v>166</v>
      </c>
      <c r="B65" s="35" t="s">
        <v>271</v>
      </c>
      <c r="C65" s="35" t="s">
        <v>113</v>
      </c>
      <c r="D65" s="36"/>
      <c r="E65" s="36"/>
      <c r="F65" s="42">
        <f>F66</f>
        <v>208000</v>
      </c>
      <c r="G65" s="42">
        <f>G66</f>
        <v>208000</v>
      </c>
    </row>
    <row r="66" spans="1:7" ht="31.5">
      <c r="A66" s="34" t="s">
        <v>217</v>
      </c>
      <c r="B66" s="37" t="s">
        <v>271</v>
      </c>
      <c r="C66" s="37" t="s">
        <v>113</v>
      </c>
      <c r="D66" s="73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>
      <c r="A67" s="45" t="s">
        <v>131</v>
      </c>
      <c r="B67" s="37" t="s">
        <v>271</v>
      </c>
      <c r="C67" s="37" t="s">
        <v>113</v>
      </c>
      <c r="D67" s="73">
        <v>7700782110</v>
      </c>
      <c r="E67" s="38">
        <v>111</v>
      </c>
      <c r="F67" s="40">
        <v>195000</v>
      </c>
      <c r="G67" s="40">
        <v>195000</v>
      </c>
    </row>
    <row r="68" spans="1:7" ht="31.5">
      <c r="A68" s="31" t="s">
        <v>128</v>
      </c>
      <c r="B68" s="37" t="s">
        <v>271</v>
      </c>
      <c r="C68" s="37" t="s">
        <v>113</v>
      </c>
      <c r="D68" s="73">
        <v>7700782190</v>
      </c>
      <c r="E68" s="38">
        <v>122</v>
      </c>
      <c r="F68" s="40">
        <v>1000</v>
      </c>
      <c r="G68" s="40">
        <v>1000</v>
      </c>
    </row>
    <row r="69" spans="1:7" ht="31.5">
      <c r="A69" s="39" t="s">
        <v>123</v>
      </c>
      <c r="B69" s="37" t="s">
        <v>271</v>
      </c>
      <c r="C69" s="37" t="s">
        <v>113</v>
      </c>
      <c r="D69" s="73">
        <v>7700782190</v>
      </c>
      <c r="E69" s="38">
        <v>244</v>
      </c>
      <c r="F69" s="40">
        <v>12000</v>
      </c>
      <c r="G69" s="40">
        <v>12000</v>
      </c>
    </row>
    <row r="70" spans="1:7" ht="31.5">
      <c r="A70" s="74" t="s">
        <v>215</v>
      </c>
      <c r="B70" s="37" t="s">
        <v>271</v>
      </c>
      <c r="C70" s="37" t="s">
        <v>113</v>
      </c>
      <c r="D70" s="73">
        <v>7700800000</v>
      </c>
      <c r="E70" s="38"/>
      <c r="F70" s="42">
        <f>F71+F72</f>
        <v>132000</v>
      </c>
      <c r="G70" s="42">
        <f>G71+G72</f>
        <v>132000</v>
      </c>
    </row>
    <row r="71" spans="1:7" ht="31.5">
      <c r="A71" s="45" t="s">
        <v>131</v>
      </c>
      <c r="B71" s="37" t="s">
        <v>271</v>
      </c>
      <c r="C71" s="37" t="s">
        <v>113</v>
      </c>
      <c r="D71" s="73">
        <v>7700882110</v>
      </c>
      <c r="E71" s="38">
        <v>111</v>
      </c>
      <c r="F71" s="40">
        <v>130000</v>
      </c>
      <c r="G71" s="40">
        <v>130000</v>
      </c>
    </row>
    <row r="72" spans="1:7" ht="31.5">
      <c r="A72" s="39" t="s">
        <v>123</v>
      </c>
      <c r="B72" s="37" t="s">
        <v>271</v>
      </c>
      <c r="C72" s="37" t="s">
        <v>113</v>
      </c>
      <c r="D72" s="73">
        <v>7700882190</v>
      </c>
      <c r="E72" s="38">
        <v>244</v>
      </c>
      <c r="F72" s="40">
        <v>2000</v>
      </c>
      <c r="G72" s="40">
        <v>2000</v>
      </c>
    </row>
    <row r="73" spans="1:7" s="131" customFormat="1">
      <c r="A73" s="127" t="s">
        <v>237</v>
      </c>
      <c r="B73" s="128">
        <v>996</v>
      </c>
      <c r="C73" s="128"/>
      <c r="D73" s="129"/>
      <c r="E73" s="38"/>
      <c r="F73" s="130">
        <f>F74</f>
        <v>30000</v>
      </c>
      <c r="G73" s="130">
        <f>G74</f>
        <v>30000</v>
      </c>
    </row>
    <row r="74" spans="1:7" s="118" customFormat="1" ht="34.5" customHeight="1">
      <c r="A74" s="132" t="s">
        <v>236</v>
      </c>
      <c r="B74" s="133">
        <v>996</v>
      </c>
      <c r="C74" s="133">
        <v>1001</v>
      </c>
      <c r="D74" s="134" t="s">
        <v>339</v>
      </c>
      <c r="E74" s="38">
        <v>321</v>
      </c>
      <c r="F74" s="135">
        <f>F75</f>
        <v>30000</v>
      </c>
      <c r="G74" s="135">
        <f>G75</f>
        <v>30000</v>
      </c>
    </row>
    <row r="75" spans="1:7" s="118" customFormat="1">
      <c r="A75" s="132" t="s">
        <v>232</v>
      </c>
      <c r="B75" s="133">
        <v>996</v>
      </c>
      <c r="C75" s="133">
        <v>1001</v>
      </c>
      <c r="D75" s="134" t="s">
        <v>339</v>
      </c>
      <c r="E75" s="38">
        <v>321</v>
      </c>
      <c r="F75" s="135">
        <v>30000</v>
      </c>
      <c r="G75" s="135">
        <v>30000</v>
      </c>
    </row>
    <row r="76" spans="1:7">
      <c r="A76" s="9" t="s">
        <v>114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>
      <c r="A78" s="1" t="s">
        <v>224</v>
      </c>
      <c r="B78" s="117"/>
      <c r="C78" s="117"/>
      <c r="F78" s="3"/>
      <c r="G78" s="3" t="s">
        <v>225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F33"/>
  <sheetViews>
    <sheetView topLeftCell="A19" workbookViewId="0">
      <selection activeCell="D4" sqref="D4"/>
    </sheetView>
  </sheetViews>
  <sheetFormatPr defaultRowHeight="18.75"/>
  <cols>
    <col min="1" max="1" width="58" style="51" customWidth="1"/>
    <col min="2" max="2" width="34.85546875" style="51" customWidth="1"/>
    <col min="3" max="3" width="22.28515625" style="53" customWidth="1"/>
    <col min="4" max="4" width="23" style="53" customWidth="1"/>
    <col min="5" max="5" width="23.42578125" style="53" customWidth="1"/>
  </cols>
  <sheetData>
    <row r="1" spans="1:6">
      <c r="C1" s="52" t="s">
        <v>171</v>
      </c>
      <c r="D1" s="176" t="s">
        <v>117</v>
      </c>
    </row>
    <row r="2" spans="1:6">
      <c r="C2" s="52" t="s">
        <v>78</v>
      </c>
      <c r="D2" s="52"/>
    </row>
    <row r="3" spans="1:6">
      <c r="C3" s="52" t="s">
        <v>269</v>
      </c>
    </row>
    <row r="4" spans="1:6">
      <c r="C4" s="52" t="s">
        <v>275</v>
      </c>
      <c r="D4" s="3" t="s">
        <v>352</v>
      </c>
    </row>
    <row r="6" spans="1:6" ht="47.25" customHeight="1">
      <c r="A6" s="240" t="s">
        <v>270</v>
      </c>
      <c r="B6" s="240"/>
      <c r="C6" s="240"/>
      <c r="D6" s="240"/>
      <c r="E6" s="240"/>
    </row>
    <row r="7" spans="1:6" ht="15.75" customHeight="1">
      <c r="A7" s="240"/>
      <c r="B7" s="240"/>
      <c r="C7" s="240"/>
      <c r="D7" s="240"/>
      <c r="E7" s="240"/>
    </row>
    <row r="8" spans="1:6" ht="15.75" customHeight="1">
      <c r="A8" s="241"/>
      <c r="B8" s="241"/>
      <c r="C8" s="241"/>
      <c r="D8" s="241"/>
      <c r="E8" s="241"/>
    </row>
    <row r="9" spans="1:6" s="67" customFormat="1" ht="35.25" customHeight="1">
      <c r="A9" s="239" t="s">
        <v>172</v>
      </c>
      <c r="B9" s="239" t="s">
        <v>173</v>
      </c>
      <c r="C9" s="238" t="s">
        <v>174</v>
      </c>
      <c r="D9" s="238"/>
      <c r="E9" s="238"/>
    </row>
    <row r="10" spans="1:6" s="67" customFormat="1" ht="35.25" customHeight="1">
      <c r="A10" s="239"/>
      <c r="B10" s="239"/>
      <c r="C10" s="159" t="s">
        <v>1</v>
      </c>
      <c r="D10" s="159" t="s">
        <v>223</v>
      </c>
      <c r="E10" s="159" t="s">
        <v>285</v>
      </c>
    </row>
    <row r="11" spans="1:6" ht="37.5">
      <c r="A11" s="66" t="s">
        <v>175</v>
      </c>
      <c r="B11" s="61" t="s">
        <v>176</v>
      </c>
      <c r="C11" s="54">
        <f>C23</f>
        <v>0</v>
      </c>
      <c r="D11" s="54">
        <f>D23</f>
        <v>0</v>
      </c>
      <c r="E11" s="54">
        <f>E23</f>
        <v>0</v>
      </c>
    </row>
    <row r="12" spans="1:6" ht="37.5">
      <c r="A12" s="66" t="s">
        <v>177</v>
      </c>
      <c r="B12" s="61" t="s">
        <v>178</v>
      </c>
      <c r="C12" s="54"/>
      <c r="D12" s="54"/>
      <c r="E12" s="54"/>
    </row>
    <row r="13" spans="1:6" ht="37.5">
      <c r="A13" s="55" t="s">
        <v>180</v>
      </c>
      <c r="B13" s="61" t="s">
        <v>181</v>
      </c>
      <c r="C13" s="54"/>
      <c r="D13" s="54"/>
      <c r="E13" s="54"/>
    </row>
    <row r="14" spans="1:6" ht="56.25">
      <c r="A14" s="55" t="s">
        <v>182</v>
      </c>
      <c r="B14" s="61" t="s">
        <v>183</v>
      </c>
      <c r="C14" s="54"/>
      <c r="D14" s="54"/>
      <c r="E14" s="54"/>
    </row>
    <row r="15" spans="1:6" ht="56.25">
      <c r="A15" s="55" t="s">
        <v>184</v>
      </c>
      <c r="B15" s="61" t="s">
        <v>185</v>
      </c>
      <c r="C15" s="54"/>
      <c r="D15" s="54"/>
      <c r="E15" s="54"/>
    </row>
    <row r="16" spans="1:6" ht="56.25">
      <c r="A16" s="55" t="s">
        <v>186</v>
      </c>
      <c r="B16" s="61" t="s">
        <v>187</v>
      </c>
      <c r="C16" s="54"/>
      <c r="D16" s="54"/>
      <c r="E16" s="54"/>
      <c r="F16" s="68"/>
    </row>
    <row r="17" spans="1:5" ht="56.25">
      <c r="A17" s="56" t="s">
        <v>179</v>
      </c>
      <c r="B17" s="61" t="s">
        <v>211</v>
      </c>
      <c r="C17" s="57"/>
      <c r="D17" s="57"/>
      <c r="E17" s="57"/>
    </row>
    <row r="18" spans="1:5" ht="56.25">
      <c r="A18" s="55" t="s">
        <v>188</v>
      </c>
      <c r="B18" s="61" t="s">
        <v>189</v>
      </c>
      <c r="C18" s="54"/>
      <c r="D18" s="54"/>
      <c r="E18" s="54"/>
    </row>
    <row r="19" spans="1:5" ht="56.25">
      <c r="A19" s="55" t="s">
        <v>190</v>
      </c>
      <c r="B19" s="61" t="s">
        <v>191</v>
      </c>
      <c r="C19" s="54"/>
      <c r="D19" s="54"/>
      <c r="E19" s="54"/>
    </row>
    <row r="20" spans="1:5" ht="75">
      <c r="A20" s="55" t="s">
        <v>79</v>
      </c>
      <c r="B20" s="61" t="s">
        <v>192</v>
      </c>
      <c r="C20" s="54"/>
      <c r="D20" s="54"/>
      <c r="E20" s="54"/>
    </row>
    <row r="21" spans="1:5" ht="75">
      <c r="A21" s="55" t="s">
        <v>193</v>
      </c>
      <c r="B21" s="61" t="s">
        <v>194</v>
      </c>
      <c r="C21" s="54"/>
      <c r="D21" s="54"/>
      <c r="E21" s="54"/>
    </row>
    <row r="22" spans="1:5" ht="75">
      <c r="A22" s="58" t="s">
        <v>195</v>
      </c>
      <c r="B22" s="61" t="s">
        <v>196</v>
      </c>
      <c r="C22" s="54"/>
      <c r="D22" s="54"/>
      <c r="E22" s="54"/>
    </row>
    <row r="23" spans="1:5" ht="37.5">
      <c r="A23" s="59" t="s">
        <v>197</v>
      </c>
      <c r="B23" s="60" t="s">
        <v>198</v>
      </c>
      <c r="C23" s="54">
        <v>0</v>
      </c>
      <c r="D23" s="54">
        <v>0</v>
      </c>
      <c r="E23" s="54">
        <v>0</v>
      </c>
    </row>
    <row r="24" spans="1:5">
      <c r="A24" s="58" t="s">
        <v>199</v>
      </c>
      <c r="B24" s="61" t="s">
        <v>200</v>
      </c>
      <c r="C24" s="54">
        <v>-2227864.7000000002</v>
      </c>
      <c r="D24" s="54">
        <v>-2606100</v>
      </c>
      <c r="E24" s="54">
        <v>-2613300</v>
      </c>
    </row>
    <row r="25" spans="1:5" ht="37.5">
      <c r="A25" s="58" t="s">
        <v>201</v>
      </c>
      <c r="B25" s="61" t="s">
        <v>202</v>
      </c>
      <c r="C25" s="54">
        <v>-2227864.7000000002</v>
      </c>
      <c r="D25" s="54">
        <v>-2606100</v>
      </c>
      <c r="E25" s="54">
        <v>-2613300</v>
      </c>
    </row>
    <row r="26" spans="1:5" ht="37.5">
      <c r="A26" s="58" t="s">
        <v>203</v>
      </c>
      <c r="B26" s="61" t="s">
        <v>204</v>
      </c>
      <c r="C26" s="54">
        <v>-2227864.7000000002</v>
      </c>
      <c r="D26" s="54">
        <v>-2606100</v>
      </c>
      <c r="E26" s="54">
        <v>-2613300</v>
      </c>
    </row>
    <row r="27" spans="1:5" ht="37.5">
      <c r="A27" s="58" t="s">
        <v>80</v>
      </c>
      <c r="B27" s="61" t="s">
        <v>205</v>
      </c>
      <c r="C27" s="54">
        <v>-2227864.7000000002</v>
      </c>
      <c r="D27" s="54">
        <v>-2606100</v>
      </c>
      <c r="E27" s="54">
        <v>-2613300</v>
      </c>
    </row>
    <row r="28" spans="1:5">
      <c r="A28" s="58" t="s">
        <v>206</v>
      </c>
      <c r="B28" s="61" t="s">
        <v>207</v>
      </c>
      <c r="C28" s="54">
        <v>-2227864.7000000002</v>
      </c>
      <c r="D28" s="54">
        <v>2606100</v>
      </c>
      <c r="E28" s="54">
        <v>2613300</v>
      </c>
    </row>
    <row r="29" spans="1:5" ht="37.5">
      <c r="A29" s="58" t="s">
        <v>208</v>
      </c>
      <c r="B29" s="61" t="s">
        <v>209</v>
      </c>
      <c r="C29" s="54">
        <v>-2227864.7000000002</v>
      </c>
      <c r="D29" s="54">
        <v>2606100</v>
      </c>
      <c r="E29" s="54">
        <v>2613300</v>
      </c>
    </row>
    <row r="30" spans="1:5" ht="37.5">
      <c r="A30" s="58" t="s">
        <v>81</v>
      </c>
      <c r="B30" s="61" t="s">
        <v>210</v>
      </c>
      <c r="C30" s="54">
        <v>-2227864.7000000002</v>
      </c>
      <c r="D30" s="54">
        <v>2606100</v>
      </c>
      <c r="E30" s="54">
        <v>2613300</v>
      </c>
    </row>
    <row r="31" spans="1:5" ht="37.5">
      <c r="A31" s="58" t="s">
        <v>81</v>
      </c>
      <c r="B31" s="61" t="s">
        <v>210</v>
      </c>
      <c r="C31" s="54">
        <v>-2227864.7000000002</v>
      </c>
      <c r="D31" s="54">
        <v>2606100</v>
      </c>
      <c r="E31" s="54">
        <v>2613300</v>
      </c>
    </row>
    <row r="32" spans="1:5">
      <c r="A32" s="62"/>
      <c r="B32" s="63"/>
      <c r="C32" s="64"/>
    </row>
    <row r="33" spans="1:5" ht="78.75" customHeight="1">
      <c r="A33" s="1" t="s">
        <v>224</v>
      </c>
      <c r="B33" s="65"/>
      <c r="D33" s="3"/>
      <c r="E33" s="3" t="s">
        <v>225</v>
      </c>
    </row>
  </sheetData>
  <mergeCells count="4">
    <mergeCell ref="C9:E9"/>
    <mergeCell ref="A9:A10"/>
    <mergeCell ref="B9:B10"/>
    <mergeCell ref="A6:E8"/>
  </mergeCells>
  <phoneticPr fontId="13" type="noConversion"/>
  <pageMargins left="0.7" right="0.7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RowHeight="21"/>
  <cols>
    <col min="1" max="1" width="9.28515625" style="69" bestFit="1" customWidth="1"/>
    <col min="2" max="2" width="9.140625" style="69"/>
    <col min="3" max="5" width="12.28515625" style="69" bestFit="1" customWidth="1"/>
    <col min="6" max="16384" width="9.140625" style="69"/>
  </cols>
  <sheetData>
    <row r="2" spans="1:8">
      <c r="A2" s="69" t="s">
        <v>214</v>
      </c>
    </row>
    <row r="3" spans="1:8">
      <c r="A3" s="71"/>
      <c r="B3" s="71"/>
      <c r="C3" s="71" t="s">
        <v>212</v>
      </c>
      <c r="D3" s="71">
        <v>2015</v>
      </c>
      <c r="E3" s="71">
        <v>2016</v>
      </c>
      <c r="F3" s="71"/>
      <c r="G3" s="71"/>
      <c r="H3" s="71"/>
    </row>
    <row r="4" spans="1:8" s="70" customFormat="1">
      <c r="A4" s="72">
        <v>100</v>
      </c>
      <c r="B4" s="72"/>
      <c r="C4" s="72">
        <f>C6+C7+C8+C9</f>
        <v>4768200</v>
      </c>
      <c r="D4" s="72">
        <f>D6+D7+D8+D9</f>
        <v>4259000</v>
      </c>
      <c r="E4" s="72">
        <f>E6+E7+E8+E9</f>
        <v>3929600</v>
      </c>
      <c r="F4" s="72"/>
      <c r="G4" s="72"/>
      <c r="H4" s="72"/>
    </row>
    <row r="5" spans="1:8">
      <c r="A5" s="71"/>
      <c r="B5" s="71"/>
      <c r="C5" s="71"/>
      <c r="D5" s="71"/>
      <c r="E5" s="71"/>
      <c r="F5" s="71"/>
      <c r="G5" s="71"/>
      <c r="H5" s="71"/>
    </row>
    <row r="6" spans="1:8">
      <c r="A6" s="71">
        <v>102</v>
      </c>
      <c r="B6" s="71"/>
      <c r="C6" s="71">
        <v>971000</v>
      </c>
      <c r="D6" s="71">
        <v>971000</v>
      </c>
      <c r="E6" s="71">
        <v>971000</v>
      </c>
      <c r="F6" s="71"/>
      <c r="G6" s="71"/>
      <c r="H6" s="71"/>
    </row>
    <row r="7" spans="1:8">
      <c r="A7" s="71">
        <v>104</v>
      </c>
      <c r="B7" s="71"/>
      <c r="C7" s="71">
        <v>3751683</v>
      </c>
      <c r="D7" s="71">
        <v>3242483</v>
      </c>
      <c r="E7" s="71">
        <v>2913083</v>
      </c>
      <c r="F7" s="71"/>
      <c r="G7" s="71"/>
      <c r="H7" s="71"/>
    </row>
    <row r="8" spans="1:8">
      <c r="A8" s="71">
        <v>106</v>
      </c>
      <c r="B8" s="71"/>
      <c r="C8" s="71">
        <v>33517</v>
      </c>
      <c r="D8" s="71">
        <v>33517</v>
      </c>
      <c r="E8" s="71">
        <v>33517</v>
      </c>
      <c r="F8" s="71"/>
      <c r="G8" s="71"/>
      <c r="H8" s="71"/>
    </row>
    <row r="9" spans="1:8">
      <c r="A9" s="71">
        <v>111</v>
      </c>
      <c r="B9" s="71"/>
      <c r="C9" s="71">
        <v>12000</v>
      </c>
      <c r="D9" s="71">
        <v>12000</v>
      </c>
      <c r="E9" s="71">
        <v>12000</v>
      </c>
      <c r="F9" s="71"/>
      <c r="G9" s="71"/>
      <c r="H9" s="71"/>
    </row>
    <row r="10" spans="1:8">
      <c r="A10" s="71"/>
      <c r="B10" s="71"/>
      <c r="C10" s="71"/>
      <c r="D10" s="71"/>
      <c r="E10" s="71"/>
      <c r="F10" s="71"/>
      <c r="G10" s="71"/>
      <c r="H10" s="71"/>
    </row>
    <row r="11" spans="1:8" s="70" customFormat="1">
      <c r="A11" s="72">
        <v>203</v>
      </c>
      <c r="B11" s="72"/>
      <c r="C11" s="72">
        <v>183000</v>
      </c>
      <c r="D11" s="72">
        <v>183500</v>
      </c>
      <c r="E11" s="72">
        <v>183500</v>
      </c>
      <c r="F11" s="72"/>
      <c r="G11" s="72"/>
      <c r="H11" s="72"/>
    </row>
    <row r="12" spans="1:8">
      <c r="A12" s="71"/>
      <c r="B12" s="71"/>
      <c r="C12" s="71"/>
      <c r="D12" s="71"/>
      <c r="E12" s="71"/>
      <c r="F12" s="71"/>
      <c r="G12" s="71"/>
      <c r="H12" s="71"/>
    </row>
    <row r="13" spans="1:8">
      <c r="A13" s="72">
        <v>300</v>
      </c>
      <c r="B13" s="72"/>
      <c r="C13" s="72">
        <f>C14+C15</f>
        <v>956000</v>
      </c>
      <c r="D13" s="72">
        <f>D14+D15</f>
        <v>980000</v>
      </c>
      <c r="E13" s="72">
        <f>E14+E15</f>
        <v>980000</v>
      </c>
      <c r="F13" s="71"/>
      <c r="G13" s="71"/>
      <c r="H13" s="71"/>
    </row>
    <row r="14" spans="1:8">
      <c r="A14" s="71">
        <v>309</v>
      </c>
      <c r="B14" s="71"/>
      <c r="C14" s="71">
        <v>10000</v>
      </c>
      <c r="D14" s="71">
        <v>10000</v>
      </c>
      <c r="E14" s="71">
        <v>10000</v>
      </c>
      <c r="F14" s="71"/>
      <c r="G14" s="71"/>
      <c r="H14" s="71"/>
    </row>
    <row r="15" spans="1:8">
      <c r="A15" s="71">
        <v>310</v>
      </c>
      <c r="B15" s="71"/>
      <c r="C15" s="71">
        <v>946000</v>
      </c>
      <c r="D15" s="71">
        <v>970000</v>
      </c>
      <c r="E15" s="71">
        <v>970000</v>
      </c>
      <c r="F15" s="71"/>
      <c r="G15" s="71"/>
      <c r="H15" s="71"/>
    </row>
    <row r="16" spans="1:8">
      <c r="A16" s="71"/>
      <c r="B16" s="71"/>
      <c r="C16" s="71"/>
      <c r="D16" s="71"/>
      <c r="E16" s="71"/>
      <c r="F16" s="71"/>
      <c r="G16" s="71"/>
      <c r="H16" s="71"/>
    </row>
    <row r="17" spans="1:8" s="70" customFormat="1">
      <c r="A17" s="72">
        <v>409</v>
      </c>
      <c r="B17" s="72"/>
      <c r="C17" s="72">
        <v>1055100</v>
      </c>
      <c r="D17" s="72">
        <v>1234800</v>
      </c>
      <c r="E17" s="72">
        <v>1421000</v>
      </c>
      <c r="F17" s="72"/>
      <c r="G17" s="72"/>
      <c r="H17" s="72"/>
    </row>
    <row r="18" spans="1:8">
      <c r="A18" s="71"/>
      <c r="B18" s="71"/>
      <c r="C18" s="71"/>
      <c r="D18" s="71"/>
      <c r="E18" s="71"/>
      <c r="F18" s="71"/>
      <c r="G18" s="71"/>
      <c r="H18" s="71"/>
    </row>
    <row r="19" spans="1:8" s="70" customFormat="1">
      <c r="A19" s="72">
        <v>500</v>
      </c>
      <c r="B19" s="72"/>
      <c r="C19" s="72">
        <f>C21+C22</f>
        <v>371000</v>
      </c>
      <c r="D19" s="72">
        <f>D21+D22</f>
        <v>331000</v>
      </c>
      <c r="E19" s="72">
        <f>E21+E22</f>
        <v>326000</v>
      </c>
      <c r="F19" s="72"/>
      <c r="G19" s="72"/>
      <c r="H19" s="72"/>
    </row>
    <row r="20" spans="1:8">
      <c r="A20" s="71"/>
      <c r="B20" s="71"/>
      <c r="C20" s="71"/>
      <c r="D20" s="71"/>
      <c r="E20" s="71"/>
      <c r="F20" s="71"/>
      <c r="G20" s="71"/>
      <c r="H20" s="71"/>
    </row>
    <row r="21" spans="1:8">
      <c r="A21" s="71">
        <v>502</v>
      </c>
      <c r="B21" s="71"/>
      <c r="C21" s="71">
        <v>60000</v>
      </c>
      <c r="D21" s="71">
        <v>20000</v>
      </c>
      <c r="E21" s="71">
        <v>15000</v>
      </c>
      <c r="F21" s="71"/>
      <c r="G21" s="71"/>
      <c r="H21" s="71"/>
    </row>
    <row r="22" spans="1:8">
      <c r="A22" s="71">
        <v>503</v>
      </c>
      <c r="B22" s="71"/>
      <c r="C22" s="71">
        <v>311000</v>
      </c>
      <c r="D22" s="71">
        <v>311000</v>
      </c>
      <c r="E22" s="71">
        <v>311000</v>
      </c>
      <c r="F22" s="71"/>
      <c r="G22" s="71"/>
      <c r="H22" s="71"/>
    </row>
    <row r="23" spans="1:8">
      <c r="A23" s="71"/>
      <c r="B23" s="71"/>
      <c r="C23" s="71"/>
      <c r="D23" s="71"/>
      <c r="E23" s="71"/>
      <c r="F23" s="71"/>
      <c r="G23" s="71"/>
      <c r="H23" s="71"/>
    </row>
    <row r="24" spans="1:8" s="70" customFormat="1">
      <c r="A24" s="72">
        <v>707</v>
      </c>
      <c r="B24" s="72"/>
      <c r="C24" s="72">
        <v>12000</v>
      </c>
      <c r="D24" s="72">
        <v>12000</v>
      </c>
      <c r="E24" s="72">
        <v>12000</v>
      </c>
      <c r="F24" s="72"/>
      <c r="G24" s="72"/>
      <c r="H24" s="72"/>
    </row>
    <row r="25" spans="1:8">
      <c r="A25" s="71"/>
      <c r="B25" s="71"/>
      <c r="C25" s="71"/>
      <c r="D25" s="71"/>
      <c r="E25" s="71"/>
      <c r="F25" s="71"/>
      <c r="G25" s="71"/>
      <c r="H25" s="71"/>
    </row>
    <row r="26" spans="1:8" s="70" customFormat="1">
      <c r="A26" s="72">
        <v>800</v>
      </c>
      <c r="B26" s="72"/>
      <c r="C26" s="72">
        <v>2194400</v>
      </c>
      <c r="D26" s="72">
        <v>2194400</v>
      </c>
      <c r="E26" s="72">
        <v>2194400</v>
      </c>
      <c r="F26" s="72"/>
      <c r="G26" s="72"/>
      <c r="H26" s="72"/>
    </row>
    <row r="27" spans="1:8">
      <c r="A27" s="71"/>
      <c r="B27" s="71"/>
      <c r="C27" s="71"/>
      <c r="D27" s="71"/>
      <c r="E27" s="71"/>
      <c r="F27" s="71"/>
      <c r="G27" s="71"/>
      <c r="H27" s="71"/>
    </row>
    <row r="28" spans="1:8">
      <c r="A28" s="71"/>
      <c r="B28" s="71"/>
      <c r="C28" s="71"/>
      <c r="D28" s="71"/>
      <c r="E28" s="71"/>
      <c r="F28" s="71"/>
      <c r="G28" s="71"/>
      <c r="H28" s="71"/>
    </row>
    <row r="29" spans="1:8" s="70" customFormat="1">
      <c r="A29" s="72">
        <v>1102</v>
      </c>
      <c r="B29" s="72"/>
      <c r="C29" s="72">
        <v>5000</v>
      </c>
      <c r="D29" s="72">
        <v>5000</v>
      </c>
      <c r="E29" s="72">
        <v>5000</v>
      </c>
      <c r="F29" s="72"/>
      <c r="G29" s="72"/>
      <c r="H29" s="72"/>
    </row>
    <row r="30" spans="1:8">
      <c r="A30" s="71"/>
      <c r="B30" s="71"/>
      <c r="C30" s="71"/>
      <c r="D30" s="71"/>
      <c r="E30" s="71"/>
      <c r="F30" s="71"/>
      <c r="G30" s="71"/>
      <c r="H30" s="71"/>
    </row>
    <row r="31" spans="1:8" s="70" customFormat="1">
      <c r="A31" s="72" t="s">
        <v>213</v>
      </c>
      <c r="B31" s="72"/>
      <c r="C31" s="72">
        <f>C4+C11+C13+C17+C19+C24+C26+C29</f>
        <v>9544700</v>
      </c>
      <c r="D31" s="72">
        <f>D4+D11+D13+D17+D19+D24+D26+D29</f>
        <v>9199700</v>
      </c>
      <c r="E31" s="72">
        <f>E4+E11+E13+E17+E19+E24+E26+E29</f>
        <v>9051500</v>
      </c>
      <c r="F31" s="72"/>
      <c r="G31" s="72"/>
      <c r="H31" s="72"/>
    </row>
    <row r="32" spans="1:8">
      <c r="A32" s="71"/>
      <c r="B32" s="71"/>
      <c r="C32" s="71"/>
      <c r="D32" s="71"/>
      <c r="E32" s="71"/>
      <c r="F32" s="71"/>
      <c r="G32" s="71"/>
      <c r="H32" s="71"/>
    </row>
    <row r="33" spans="1:8">
      <c r="A33" s="71"/>
      <c r="B33" s="71"/>
      <c r="C33" s="71"/>
      <c r="D33" s="71"/>
      <c r="E33" s="71"/>
      <c r="F33" s="71"/>
      <c r="G33" s="71"/>
      <c r="H33" s="71"/>
    </row>
  </sheetData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приложение 2 </vt:lpstr>
      <vt:lpstr>приложение 3 2015-2016</vt:lpstr>
      <vt:lpstr>Приложение 8 2014-2016</vt:lpstr>
      <vt:lpstr>Приложение 7</vt:lpstr>
      <vt:lpstr>Приложение 10</vt:lpstr>
      <vt:lpstr>Приложение 8</vt:lpstr>
      <vt:lpstr>Приложение 12</vt:lpstr>
      <vt:lpstr>Приложение 9</vt:lpstr>
      <vt:lpstr>Лист1</vt:lpstr>
      <vt:lpstr>сводная </vt:lpstr>
      <vt:lpstr>'Приложение 10'!Область_печати</vt:lpstr>
      <vt:lpstr>'Приложение 12'!Область_печати</vt:lpstr>
      <vt:lpstr>'приложение 2 '!Область_печати</vt:lpstr>
      <vt:lpstr>'приложение 3 2015-2016'!Область_печати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2016-03-04T07:45:55Z</dcterms:modified>
</cp:coreProperties>
</file>