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приложение 2 2015" sheetId="2" r:id="rId1"/>
    <sheet name="Приложение 4" sheetId="7" r:id="rId2"/>
    <sheet name="Приложение 5" sheetId="8" r:id="rId3"/>
    <sheet name="Приложение 7 2014" sheetId="3" r:id="rId4"/>
    <sheet name="Приложение 9" sheetId="11" r:id="rId5"/>
    <sheet name="Приложение 11" sheetId="17" r:id="rId6"/>
    <sheet name="Приложение 13" sheetId="22" r:id="rId7"/>
    <sheet name="Лист1" sheetId="24" state="hidden" r:id="rId8"/>
    <sheet name="Приложение 14" sheetId="23" r:id="rId9"/>
    <sheet name="Сводная" sheetId="26" r:id="rId10"/>
    <sheet name="Лист2" sheetId="27" r:id="rId11"/>
  </sheets>
  <definedNames>
    <definedName name="_xlnm.Print_Area" localSheetId="5">'Приложение 11'!$A$1:$F$77</definedName>
    <definedName name="_xlnm.Print_Area" localSheetId="6">'Приложение 13'!$A$1:$E$36</definedName>
    <definedName name="_xlnm.Print_Area" localSheetId="8">'Приложение 14'!$A$1:$N$20</definedName>
    <definedName name="_xlnm.Print_Area" localSheetId="0">'приложение 2 2015'!$A$1:$C$64</definedName>
    <definedName name="_xlnm.Print_Area" localSheetId="1">'Приложение 4'!$A$1:$C$25</definedName>
    <definedName name="_xlnm.Print_Area" localSheetId="2">'Приложение 5'!$A$1:$B$18</definedName>
    <definedName name="_xlnm.Print_Area" localSheetId="4">'Приложение 9'!$A$1:$E$92</definedName>
  </definedNames>
  <calcPr calcId="124519"/>
</workbook>
</file>

<file path=xl/calcChain.xml><?xml version="1.0" encoding="utf-8"?>
<calcChain xmlns="http://schemas.openxmlformats.org/spreadsheetml/2006/main">
  <c r="C22" i="22"/>
  <c r="C43" i="2"/>
  <c r="G60" i="26"/>
  <c r="G55"/>
  <c r="E41" i="11"/>
  <c r="C35" i="2"/>
  <c r="C29"/>
  <c r="C32"/>
  <c r="C31" s="1"/>
  <c r="C25"/>
  <c r="C24" s="1"/>
  <c r="C54"/>
  <c r="E33" i="11"/>
  <c r="C28" i="2" l="1"/>
  <c r="I114" i="26"/>
  <c r="H114"/>
  <c r="G114"/>
  <c r="I112"/>
  <c r="H112"/>
  <c r="G112"/>
  <c r="I110"/>
  <c r="H110"/>
  <c r="G110"/>
  <c r="I107"/>
  <c r="H107"/>
  <c r="G107"/>
  <c r="I102"/>
  <c r="H102"/>
  <c r="G102"/>
  <c r="I97"/>
  <c r="H97"/>
  <c r="G97"/>
  <c r="I93"/>
  <c r="H93"/>
  <c r="G93"/>
  <c r="I85"/>
  <c r="H85"/>
  <c r="G85"/>
  <c r="I83"/>
  <c r="H83"/>
  <c r="G83"/>
  <c r="I81"/>
  <c r="H81"/>
  <c r="G81"/>
  <c r="I79"/>
  <c r="H79"/>
  <c r="G79"/>
  <c r="I77"/>
  <c r="H77"/>
  <c r="G77"/>
  <c r="I73"/>
  <c r="I72" s="1"/>
  <c r="H73"/>
  <c r="H72" s="1"/>
  <c r="G73"/>
  <c r="G72" s="1"/>
  <c r="I68"/>
  <c r="I67" s="1"/>
  <c r="H68"/>
  <c r="H67" s="1"/>
  <c r="G68"/>
  <c r="G67" s="1"/>
  <c r="I64"/>
  <c r="I58" s="1"/>
  <c r="H64"/>
  <c r="G64"/>
  <c r="G62"/>
  <c r="I60"/>
  <c r="H60"/>
  <c r="I55"/>
  <c r="H55"/>
  <c r="I52"/>
  <c r="H52"/>
  <c r="G52"/>
  <c r="G51" s="1"/>
  <c r="I45"/>
  <c r="H45"/>
  <c r="G45"/>
  <c r="I41"/>
  <c r="H41"/>
  <c r="G41"/>
  <c r="I37"/>
  <c r="H37"/>
  <c r="G37"/>
  <c r="I34"/>
  <c r="H34"/>
  <c r="G34"/>
  <c r="I25"/>
  <c r="H25"/>
  <c r="G25"/>
  <c r="I21"/>
  <c r="H21"/>
  <c r="G21"/>
  <c r="I15"/>
  <c r="I14" s="1"/>
  <c r="I13" s="1"/>
  <c r="I12" s="1"/>
  <c r="H15"/>
  <c r="H14" s="1"/>
  <c r="H13" s="1"/>
  <c r="H12" s="1"/>
  <c r="G15"/>
  <c r="G14" s="1"/>
  <c r="G13" s="1"/>
  <c r="G12" s="1"/>
  <c r="I20" l="1"/>
  <c r="I19" s="1"/>
  <c r="I51"/>
  <c r="G58"/>
  <c r="H76"/>
  <c r="H75" s="1"/>
  <c r="I76"/>
  <c r="I75" s="1"/>
  <c r="I105"/>
  <c r="H105"/>
  <c r="H51"/>
  <c r="G92"/>
  <c r="G76"/>
  <c r="G75" s="1"/>
  <c r="H92"/>
  <c r="H91" s="1"/>
  <c r="G20"/>
  <c r="G19" s="1"/>
  <c r="H20"/>
  <c r="H19" s="1"/>
  <c r="H58"/>
  <c r="I92"/>
  <c r="G105"/>
  <c r="E23" i="22"/>
  <c r="E24"/>
  <c r="E25"/>
  <c r="E26"/>
  <c r="E27"/>
  <c r="E28"/>
  <c r="E29"/>
  <c r="E22"/>
  <c r="E63" i="11"/>
  <c r="F59" i="17"/>
  <c r="C47" i="2"/>
  <c r="C46"/>
  <c r="C45"/>
  <c r="I91" i="26" l="1"/>
  <c r="I117" s="1"/>
  <c r="H117"/>
  <c r="G91"/>
  <c r="G117" s="1"/>
  <c r="F31" i="17"/>
  <c r="E86" i="11"/>
  <c r="E85" s="1"/>
  <c r="C11" i="3"/>
  <c r="F63" i="17"/>
  <c r="F62" s="1"/>
  <c r="F70"/>
  <c r="F55"/>
  <c r="F53"/>
  <c r="F43"/>
  <c r="F15"/>
  <c r="F41"/>
  <c r="F40" s="1"/>
  <c r="F18"/>
  <c r="E37" i="11"/>
  <c r="E62"/>
  <c r="E35"/>
  <c r="E31"/>
  <c r="E71"/>
  <c r="E66"/>
  <c r="E57"/>
  <c r="E47"/>
  <c r="E29"/>
  <c r="E74"/>
  <c r="E73" s="1"/>
  <c r="E77"/>
  <c r="E76" s="1"/>
  <c r="E23"/>
  <c r="E22" s="1"/>
  <c r="C26" i="3"/>
  <c r="C14" i="2"/>
  <c r="E46" i="11" l="1"/>
  <c r="E26"/>
  <c r="F39" i="17"/>
  <c r="F67"/>
  <c r="E17" i="11"/>
  <c r="E16" s="1"/>
  <c r="E20"/>
  <c r="E19" s="1"/>
  <c r="E40"/>
  <c r="E52"/>
  <c r="E51" s="1"/>
  <c r="E55"/>
  <c r="E54" s="1"/>
  <c r="E60"/>
  <c r="E59" s="1"/>
  <c r="E65"/>
  <c r="E69"/>
  <c r="E68" s="1"/>
  <c r="E80"/>
  <c r="E79" s="1"/>
  <c r="E83"/>
  <c r="E82" s="1"/>
  <c r="E19" i="24"/>
  <c r="D19"/>
  <c r="C19"/>
  <c r="E13"/>
  <c r="D13"/>
  <c r="C13"/>
  <c r="E4"/>
  <c r="D4"/>
  <c r="D31" s="1"/>
  <c r="C4"/>
  <c r="E9" i="22"/>
  <c r="D9"/>
  <c r="C9"/>
  <c r="F14" i="17"/>
  <c r="F26"/>
  <c r="F25" s="1"/>
  <c r="F29"/>
  <c r="F28" s="1"/>
  <c r="F36"/>
  <c r="F35" s="1"/>
  <c r="F34" s="1"/>
  <c r="F47"/>
  <c r="F46" s="1"/>
  <c r="F45" s="1"/>
  <c r="F51"/>
  <c r="F57"/>
  <c r="F61"/>
  <c r="C17" i="3"/>
  <c r="E12" i="11"/>
  <c r="E11" s="1"/>
  <c r="C20" i="2"/>
  <c r="C29" i="3"/>
  <c r="C22"/>
  <c r="C19"/>
  <c r="C23" i="2"/>
  <c r="C44"/>
  <c r="C31" i="3" l="1"/>
  <c r="C10" i="2"/>
  <c r="C60" s="1"/>
  <c r="E88" i="11"/>
  <c r="C31" i="24"/>
  <c r="E31"/>
  <c r="F13" i="17"/>
  <c r="F50"/>
  <c r="F49" s="1"/>
  <c r="F73" l="1"/>
</calcChain>
</file>

<file path=xl/sharedStrings.xml><?xml version="1.0" encoding="utf-8"?>
<sst xmlns="http://schemas.openxmlformats.org/spreadsheetml/2006/main" count="938" uniqueCount="374">
  <si>
    <t>Код бюджетной классификации Российской Федерации</t>
  </si>
  <si>
    <t xml:space="preserve"> 1 17 01050 10 0000 180</t>
  </si>
  <si>
    <t xml:space="preserve"> 1 17 05050 10 0000 180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</si>
  <si>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</si>
  <si>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</si>
  <si>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</si>
  <si>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</si>
  <si>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</si>
  <si>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</si>
  <si>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</si>
  <si>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</si>
  <si>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</si>
  <si>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</si>
  <si>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</si>
  <si>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</si>
  <si>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</si>
  <si>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</si>
  <si>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</si>
  <si>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</si>
  <si>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</si>
  <si>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</si>
  <si>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</si>
  <si>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</si>
  <si>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</si>
  <si>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</si>
  <si>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</si>
  <si>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</si>
  <si>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</si>
  <si>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</si>
  <si>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</si>
  <si>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</si>
  <si>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</si>
  <si>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</si>
  <si>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</si>
  <si>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</si>
  <si>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</si>
  <si>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</si>
  <si>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</si>
  <si>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 xml:space="preserve"> 1 06 01030 10 0000 110</t>
  </si>
  <si>
    <t>Земельный налог</t>
  </si>
  <si>
    <t xml:space="preserve"> 1 06 06000 00 0000 110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</si>
  <si>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</si>
  <si>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</si>
  <si>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</si>
  <si>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</si>
  <si>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</si>
  <si>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</si>
  <si>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</si>
  <si>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</si>
  <si>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</si>
  <si>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</si>
  <si>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</si>
  <si>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</si>
  <si>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</si>
  <si>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</si>
  <si>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</si>
  <si>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</si>
  <si>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</si>
  <si>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</si>
  <si>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2 02 04999 10 0000 151</t>
  </si>
  <si>
    <t xml:space="preserve"> 1 03 00000 00 0000 000</t>
  </si>
  <si>
    <t xml:space="preserve"> 1 03 02000 01 0000 110</t>
  </si>
  <si>
    <t>главного администратора доходов</t>
  </si>
  <si>
    <t>доходов местного бюджета</t>
  </si>
  <si>
    <t>Наименование  главного администратора доходов местного бюджета</t>
  </si>
  <si>
    <t>Прочие неналоговые доходы</t>
  </si>
  <si>
    <t xml:space="preserve">                                 к решению Думы</t>
  </si>
  <si>
    <t>главного распорядителя бюджетных средств</t>
  </si>
  <si>
    <t>Наименование главного распорядителя бюджетных средств местного бюджета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</si>
  <si>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</si>
  <si>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</si>
  <si>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</si>
  <si>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</si>
  <si>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</si>
  <si>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</si>
  <si>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</si>
  <si>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</si>
  <si>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</si>
  <si>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</si>
  <si>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</si>
  <si>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</si>
  <si>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</si>
  <si>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</si>
  <si>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</si>
  <si>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</si>
  <si>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</si>
  <si>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</si>
  <si>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</si>
  <si>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</si>
  <si>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</si>
  <si>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</si>
  <si>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</si>
  <si>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</si>
  <si>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</si>
  <si>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</si>
  <si>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</si>
  <si>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</si>
  <si>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</si>
  <si>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</si>
  <si>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</si>
  <si>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</si>
  <si>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</si>
  <si>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</si>
  <si>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</si>
  <si>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</si>
  <si>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Приложение 9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</si>
  <si>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</si>
  <si>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</si>
  <si>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</si>
  <si>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</si>
  <si>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</si>
  <si>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</si>
  <si>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</si>
  <si>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</si>
  <si>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</si>
  <si>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</si>
  <si>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</si>
  <si>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</si>
  <si>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</si>
  <si>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</si>
  <si>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</si>
  <si>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</si>
  <si>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</si>
  <si>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</si>
  <si>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</si>
  <si>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</si>
  <si>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</si>
  <si>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</si>
  <si>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</si>
  <si>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</si>
  <si>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</si>
  <si>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</si>
  <si>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 xml:space="preserve"> 2 02 03015 10 0000 151</t>
  </si>
  <si>
    <t xml:space="preserve"> 2 02 03015 00 0000 151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</si>
  <si>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</si>
  <si>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</si>
  <si>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</si>
  <si>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2 08 05000 10 0000 180</t>
  </si>
  <si>
    <t>2 02 01003 10 0000 151</t>
  </si>
  <si>
    <t>Приложение 2</t>
  </si>
  <si>
    <t xml:space="preserve">                                 Приложение 4</t>
  </si>
  <si>
    <t>Приложение 7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</si>
  <si>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</si>
  <si>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</si>
  <si>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</si>
  <si>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</si>
  <si>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</si>
  <si>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</si>
  <si>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</si>
  <si>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</si>
  <si>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</si>
  <si>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11</t>
  </si>
  <si>
    <t>КВСР</t>
  </si>
  <si>
    <t xml:space="preserve">Культура 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</si>
  <si>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</si>
  <si>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</si>
  <si>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 xml:space="preserve">                                 Приложение 13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</si>
  <si>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</si>
  <si>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</si>
  <si>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</si>
  <si>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</si>
  <si>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</si>
  <si>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</si>
  <si>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</si>
  <si>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</si>
  <si>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</si>
  <si>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</si>
  <si>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</si>
  <si>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</si>
  <si>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</si>
  <si>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</si>
  <si>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</si>
  <si>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</si>
  <si>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</si>
  <si>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</si>
  <si>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</si>
  <si>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</si>
  <si>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</si>
  <si>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</si>
  <si>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</si>
  <si>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</si>
  <si>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</si>
  <si>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</si>
  <si>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</si>
  <si>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</si>
  <si>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</si>
  <si>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</si>
  <si>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</si>
  <si>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</si>
  <si>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</si>
  <si>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</si>
  <si>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</si>
  <si>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</si>
  <si>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</si>
  <si>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</si>
  <si>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</si>
  <si>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</si>
  <si>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 xml:space="preserve">                                 Приложение 14</t>
  </si>
  <si>
    <t>Объем заимствований всего</t>
  </si>
  <si>
    <t>в том числе</t>
  </si>
  <si>
    <t xml:space="preserve">Объем привлечения  </t>
  </si>
  <si>
    <t xml:space="preserve">Объем погашения </t>
  </si>
  <si>
    <t>Верхний предел муниципального долга на 01 января 2016 г</t>
  </si>
  <si>
    <t>Объем муниципального долга на  01 января 2015 года</t>
  </si>
  <si>
    <t>Верхний предел муниципального долга на 01 января 2015 г</t>
  </si>
  <si>
    <t>Объем муниципального долга на  01 января 2016 года</t>
  </si>
  <si>
    <t>Верхний предел муниципального долга на 01 января 2017 г</t>
  </si>
  <si>
    <t xml:space="preserve">           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</si>
  <si>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</si>
  <si>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</si>
  <si>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</si>
  <si>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</si>
  <si>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</si>
  <si>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</si>
  <si>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</si>
  <si>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</si>
  <si>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2 02 03024 10 0000 151</t>
  </si>
  <si>
    <t>2 02 02150 10 0000 151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</si>
  <si>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</si>
  <si>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</si>
  <si>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</si>
  <si>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t xml:space="preserve">ПРОГНОЗИРУЕМЫЕ ДОХОДЫ БЮДЖЕТА ЧЕРВЯНСКОГО МУНИЦИПАЛЬНОГО ОБРАЗОВАНИЯ НА 2015 ГОД </t>
  </si>
  <si>
    <t>А.С.Рукосуев</t>
  </si>
  <si>
    <t xml:space="preserve">ПЕРЕЧЕНЬ ГЛАВНЫХ АДМИНИСТРАТОРОВ ДОХОДОВ БЮДЖЕТА ЧЕРВЯНСКОГО МУНИЦИПАЛЬНОГО ОБРАЗОВАНИЯ НА 2015 ГОД И НА ПЛАНОВЫЙ ПЕРИОД 2016 И 2017 ГОДОВ </t>
  </si>
  <si>
    <t>Муниципальное казенное учреждение "Администрация Червянского муниципального образования"</t>
  </si>
  <si>
    <t xml:space="preserve">ПЕРЕЧЕНЬ ГЛАВНЫХ РАСПОРЯДИТЕЛЕЙ БЮДЖЕТНЫХ СРЕДСТВ БЮДЖЕТА ЧЕРВЯНСКОГО МУНИЦИПАЛЬНОГО ОБРАЗОВАНИЯ НА 2015 ГОД И НА ПЛАНОВЫЙ ПЕРИОД 2016 И 2017 ГОДОВ </t>
  </si>
  <si>
    <t xml:space="preserve">Глава Червянского муниципального образования                                         </t>
  </si>
  <si>
    <t>ПЕНСИОННОЕ ОБЕСПЕЧЕНИЕ</t>
  </si>
  <si>
    <t>Пенсионное обеспечение</t>
  </si>
  <si>
    <t>И ПОДРАЗДЕЛАМ КЛАССИФИКАЦИИ РАСХОДОВ БЮДЖЕТОВ ЧЕРВЯНСКОГО МУНИЦИПАЛЬНОГО ОБРАЗОВАНИЯ НА 2015 ГОД</t>
  </si>
  <si>
    <t xml:space="preserve"> НА 2015 ГОД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</si>
  <si>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</si>
  <si>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</si>
  <si>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</si>
  <si>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</si>
  <si>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</si>
  <si>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 xml:space="preserve">  НА 2015 ГОД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</si>
  <si>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</si>
  <si>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</si>
  <si>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</si>
  <si>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</si>
  <si>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 xml:space="preserve">                                 Червянского муниципального образования</t>
  </si>
  <si>
    <t>Программа внутренних заимствований Червянского муниципального образования на 2015 год на плановый период 2016 и2017 годов</t>
  </si>
  <si>
    <t>ИСТОЧНИКИ ВНУТРЕННЕГО ФИНАНСИРОВАНИЯ ДЕФИЦИТА БЮДЖЕТА ЧЕРВЯНСКОГО МУНИЦИПАЛЬНОГО ОБРАЗОВАНИЯ  НА 2015 ГОД И ПЛАНОВЫЙ ПЕРИОД 2016 и 2017 ГОДОВ</t>
  </si>
  <si>
    <t>996</t>
  </si>
  <si>
    <t>7708022</t>
  </si>
  <si>
    <t xml:space="preserve">                                     ПРОЕКТ</t>
  </si>
  <si>
    <t xml:space="preserve">                               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</si>
  <si>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</si>
  <si>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</si>
  <si>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</si>
  <si>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</si>
  <si>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в том числе:</t>
  </si>
  <si>
    <t>дотация на выравнивание бюджетной обестепенности из областного бюджета</t>
  </si>
  <si>
    <t>дотация на выравнивание бюджетной обестепенности из районного бюджета</t>
  </si>
  <si>
    <t>2015г.</t>
  </si>
  <si>
    <t>2016г.</t>
  </si>
  <si>
    <t>2017г.</t>
  </si>
  <si>
    <t>Доходы от уплаты акцизов на автомобильный бензин, направляемые в уполномоченный территориальный орган Федерального казначейства для распределения в бюджеты субъектов Российской Федерации</t>
  </si>
  <si>
    <t xml:space="preserve">   Доходы от уплаты акцизов на дизельное топливо,      направляемые в уполномоченный территориальный орган Федерального казначейства для распределения в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</si>
  <si>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направляемые в уполномоченный территориальный орган Федерального казначейства для распределения в бюджеты субъектов Российской Федерации</t>
  </si>
  <si>
    <t>Доходы от уплаты акцизов на прямогонный бензин, направляемые в уполномоченный территориальный орган Федерального казначейства для распределения в бюджеты субъектов Российской Федерации</t>
  </si>
  <si>
    <t>1 06 06030 03 0000 110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</si>
  <si>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</si>
  <si>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сельских  поселений</t>
  </si>
  <si>
    <t>1 06 06033 10 0000 110</t>
  </si>
  <si>
    <t>Земельный налог с физических лиц</t>
  </si>
  <si>
    <t>1 06 06040 00 0000 110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</si>
  <si>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</si>
  <si>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</si>
  <si>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Дотации бюджетам сельских поселений на выравнивание бюджетной обеспеченности</t>
  </si>
  <si>
    <t>Прочие субсидии бюджетам 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</si>
  <si>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</si>
  <si>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</si>
  <si>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</si>
  <si>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Прочие субсидии бюджетам сельских поселений</t>
  </si>
  <si>
    <t>Невыясненные поступления, зачисляемые в бюджеты сельских поселений</t>
  </si>
  <si>
    <t>Дотации бюджетам сельских поселений на поддержку мер по обеспечению сбалансированности бюджетов</t>
  </si>
  <si>
    <t>Субсидии бюджетам сельских поселений на реализацию программы энергосбережения и повышения энергетической эффективности на период до 2020 года</t>
  </si>
  <si>
    <t>Прочие межбюджетные трансферты, передаваемые бюджетам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</si>
  <si>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</si>
  <si>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</si>
  <si>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</si>
  <si>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Утверждаю:</t>
  </si>
  <si>
    <t>Глава Червянского МО</t>
  </si>
  <si>
    <t>_________________ А. С. Рукосуев</t>
  </si>
  <si>
    <t>ЧЕРВЯНСКОЕ  МУНИЦИПАЛЬНОЕ ОБРАЗОВАНИЕ</t>
  </si>
  <si>
    <t>Сводная бюджетная роспись на 2015 г. и плановый 2016 г. и 2017 г.</t>
  </si>
  <si>
    <t>(тыс. рублей)</t>
  </si>
  <si>
    <t>КОГСУ</t>
  </si>
  <si>
    <t xml:space="preserve">2015 год </t>
  </si>
  <si>
    <t>Плановый период 2016 год</t>
  </si>
  <si>
    <t xml:space="preserve">Плановый период 2017 год </t>
  </si>
  <si>
    <t>Функционирование высшего должностного лица субъекта Российской Федерации и органа местного самоуправления</t>
  </si>
  <si>
    <t>77 0 7003</t>
  </si>
  <si>
    <t>Оплата труда  и  начисления на выплаты по оплате труда</t>
  </si>
  <si>
    <t>Оплата труда</t>
  </si>
  <si>
    <t>Начисления на выплаты по оплате труда</t>
  </si>
  <si>
    <t>Прочие выплаты</t>
  </si>
  <si>
    <t>00 0 0000</t>
  </si>
  <si>
    <t>77 0 7004</t>
  </si>
  <si>
    <t>Оплата труда и начисления на выплаты по оплате труда</t>
  </si>
  <si>
    <t>Оплата труда (муницпипалы)</t>
  </si>
  <si>
    <t>Начисления на оплату</t>
  </si>
  <si>
    <t>Оплата работ, услуг</t>
  </si>
  <si>
    <t>Услуги связи</t>
  </si>
  <si>
    <t>7 70 7004</t>
  </si>
  <si>
    <t>Транспортные услуги</t>
  </si>
  <si>
    <t>Коммунальные услуги</t>
  </si>
  <si>
    <t>Услуги по содержанию имущества</t>
  </si>
  <si>
    <t>Прочие услуги</t>
  </si>
  <si>
    <t>Прочие текущие расходы</t>
  </si>
  <si>
    <t>Прочие расходы</t>
  </si>
  <si>
    <t>Поступление нефинансовых активов</t>
  </si>
  <si>
    <t>Увеличение стоимости основных средств</t>
  </si>
  <si>
    <t>Обеспечение деятельности финансовых, налоговых  и таможенных органов финансового (финансово-бюджетного) надзора</t>
  </si>
  <si>
    <t>Обеспечение переданных полномочий в части финансового контроля</t>
  </si>
  <si>
    <t>77 0 7013</t>
  </si>
  <si>
    <t>Перечисление другим бюджетам бюджетной системы</t>
  </si>
  <si>
    <t>77 0 9006</t>
  </si>
  <si>
    <t>Создание и использование резервных фондов</t>
  </si>
  <si>
    <t>77 0 7001</t>
  </si>
  <si>
    <t>70 3 5118</t>
  </si>
  <si>
    <t>Оплата труда и  начисления на выплаты по оплате труда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</si>
  <si>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</si>
  <si>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программа:Профилактика терроризма и экстремизма в Червянском муниципальном образовании на 2015-2017г.</t>
  </si>
  <si>
    <t>Прочие работы, услуги</t>
  </si>
  <si>
    <t>44 0 0496</t>
  </si>
  <si>
    <t>Предупреждение и ликвидация последствий чрезвычайных ситуаций</t>
  </si>
  <si>
    <t>Обеспечение переданных полномочий в части защиты населения и территории от чрезвычайных ситуаций</t>
  </si>
  <si>
    <t>77 0 7033</t>
  </si>
  <si>
    <t>Перечисление другим бюджетам бюджетной системы Российской Федерации</t>
  </si>
  <si>
    <t>Противопожарная безопасность</t>
  </si>
  <si>
    <t>77 0 7032</t>
  </si>
  <si>
    <t>Национальная экономика</t>
  </si>
  <si>
    <t>77 0 7500</t>
  </si>
  <si>
    <t>77 0 7502</t>
  </si>
  <si>
    <t>Жилищно-коммунальное хозяйство</t>
  </si>
  <si>
    <t>77 0 7501</t>
  </si>
  <si>
    <t>77 0 7503</t>
  </si>
  <si>
    <t>Мероприятия по организации и содержанию  мест захоронений</t>
  </si>
  <si>
    <t>77 0 7504</t>
  </si>
  <si>
    <t>77 0 7505</t>
  </si>
  <si>
    <t>Арендная плата</t>
  </si>
  <si>
    <t>Учреждения культуры и мероприятия в сфере культуры и кинематографии</t>
  </si>
  <si>
    <t xml:space="preserve">Обеспечение деятельности  учреждений  культуры по организации культурно - досуговой деятельности </t>
  </si>
  <si>
    <t>77 0 7801</t>
  </si>
  <si>
    <t xml:space="preserve">Оплата труда и начисления на выплаты по оплате труда </t>
  </si>
  <si>
    <t>Приобретение услуг</t>
  </si>
  <si>
    <t>Обеспечение деятельности учреждений культуры в сфере библиотечного обслуживания</t>
  </si>
  <si>
    <t>77 0 7802</t>
  </si>
  <si>
    <t>77 0 8 022</t>
  </si>
  <si>
    <t>Пенсии, пособия, выплачиваемые организациями сектора государственного управления</t>
  </si>
  <si>
    <t>ИТОГО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</si>
  <si>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платежу,в том числе по отменному)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</si>
  <si>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</si>
  <si>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</si>
  <si>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Земельный налог с физических лиц, обладающих земельным участком, расположенным в границах сельских поселений(перерасчеты,недоимка и задолженность по соответствующему платежу,в том числе по отменному)</t>
  </si>
  <si>
    <t>106 06043 10 1000 110</t>
  </si>
  <si>
    <t>Земельный налог с физических лиц, обладающих земельным участком, расположенным в границах сельских поселений(пени по соответствуещему платежу)</t>
  </si>
  <si>
    <t>106 06043 10 2100 110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</si>
  <si>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</si>
  <si>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                          Червянского муниципального образования</t>
  </si>
  <si>
    <t xml:space="preserve">                                                  Червянского муниципального образования</t>
  </si>
  <si>
    <t xml:space="preserve">                                                   Приложение 5</t>
  </si>
  <si>
    <t xml:space="preserve">                                                   к решению Думы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</si>
  <si>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 поселений.</t>
  </si>
  <si>
    <t xml:space="preserve"> 996 114 06013 10 0000 430 </t>
  </si>
  <si>
    <t>Прочие безвозмездные поступления в бюджеты сельских поселений.</t>
  </si>
  <si>
    <t>2 07 05030 10 0000 180</t>
  </si>
  <si>
    <t xml:space="preserve"> № 125 от 23.10.2015 г.</t>
  </si>
  <si>
    <t xml:space="preserve">                                  № 125 от 23.10.2015 г.</t>
  </si>
  <si>
    <t xml:space="preserve">                                                   № 125 от 23.10.2015 г.</t>
  </si>
  <si>
    <t xml:space="preserve">                          № 125 от 23.10.2015 г.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</si>
</sst>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_р_."/>
  </numFmts>
  <fonts count="38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7" fillId="4" borderId="0" applyNumberFormat="0" applyBorder="0" applyAlignment="0" applyProtection="0"/>
  </cellStyleXfs>
  <cellXfs count="256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2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/>
    <xf numFmtId="0" fontId="7" fillId="2" borderId="0" xfId="1" applyFont="1" applyFill="1" applyAlignment="1"/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left" vertical="top"/>
    </xf>
    <xf numFmtId="3" fontId="7" fillId="2" borderId="2" xfId="0" applyNumberFormat="1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>
      <alignment vertical="top" wrapText="1"/>
    </xf>
    <xf numFmtId="3" fontId="7" fillId="2" borderId="2" xfId="1" applyNumberFormat="1" applyFont="1" applyFill="1" applyBorder="1" applyAlignment="1" applyProtection="1">
      <alignment vertical="top" wrapText="1"/>
    </xf>
    <xf numFmtId="0" fontId="7" fillId="0" borderId="0" xfId="0" applyFont="1" applyFill="1" applyBorder="1"/>
    <xf numFmtId="166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0" borderId="3" xfId="0" applyNumberFormat="1" applyFont="1" applyFill="1" applyBorder="1" applyAlignment="1">
      <alignment horizontal="center" vertical="center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6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6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left" vertical="center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167" fontId="15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6" fillId="0" borderId="0" xfId="0" applyFont="1"/>
    <xf numFmtId="3" fontId="17" fillId="2" borderId="2" xfId="1" applyNumberFormat="1" applyFont="1" applyFill="1" applyBorder="1" applyAlignment="1" applyProtection="1">
      <alignment horizontal="center" vertical="top" wrapText="1"/>
      <protection locked="0"/>
    </xf>
    <xf numFmtId="3" fontId="18" fillId="0" borderId="2" xfId="0" applyNumberFormat="1" applyFont="1" applyFill="1" applyBorder="1" applyAlignment="1" applyProtection="1">
      <alignment vertical="top" wrapText="1"/>
      <protection locked="0"/>
    </xf>
    <xf numFmtId="3" fontId="18" fillId="2" borderId="2" xfId="1" applyNumberFormat="1" applyFont="1" applyFill="1" applyBorder="1" applyAlignment="1" applyProtection="1">
      <alignment horizontal="left" vertical="top" wrapText="1"/>
      <protection locked="0"/>
    </xf>
    <xf numFmtId="3" fontId="18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20" fillId="0" borderId="0" xfId="0" applyFont="1"/>
    <xf numFmtId="0" fontId="21" fillId="0" borderId="0" xfId="0" applyFont="1"/>
    <xf numFmtId="0" fontId="20" fillId="0" borderId="2" xfId="0" applyFont="1" applyBorder="1"/>
    <xf numFmtId="0" fontId="21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23" fillId="2" borderId="0" xfId="1" applyFont="1" applyFill="1"/>
    <xf numFmtId="0" fontId="23" fillId="2" borderId="0" xfId="1" applyFont="1" applyFill="1" applyAlignment="1"/>
    <xf numFmtId="0" fontId="22" fillId="0" borderId="0" xfId="0" applyFont="1"/>
    <xf numFmtId="0" fontId="23" fillId="2" borderId="0" xfId="1" applyFont="1" applyFill="1" applyAlignment="1">
      <alignment horizontal="right"/>
    </xf>
    <xf numFmtId="0" fontId="25" fillId="0" borderId="0" xfId="0" applyFont="1" applyAlignment="1">
      <alignment horizontal="right"/>
    </xf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26" fillId="0" borderId="0" xfId="0" applyFont="1"/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center" vertical="center" wrapText="1" readingOrder="1"/>
    </xf>
    <xf numFmtId="167" fontId="26" fillId="0" borderId="0" xfId="0" applyNumberFormat="1" applyFont="1" applyBorder="1"/>
    <xf numFmtId="0" fontId="6" fillId="0" borderId="3" xfId="0" applyNumberFormat="1" applyFont="1" applyFill="1" applyBorder="1" applyAlignment="1">
      <alignment horizontal="left" vertical="top" wrapText="1" readingOrder="1"/>
    </xf>
    <xf numFmtId="0" fontId="26" fillId="0" borderId="0" xfId="0" applyFont="1" applyBorder="1"/>
    <xf numFmtId="167" fontId="26" fillId="0" borderId="0" xfId="0" applyNumberFormat="1" applyFont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9" fillId="6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3" fontId="7" fillId="2" borderId="2" xfId="0" applyNumberFormat="1" applyFont="1" applyFill="1" applyBorder="1" applyAlignment="1" applyProtection="1">
      <alignment horizontal="left" vertical="top" wrapText="1" indent="2"/>
      <protection locked="0"/>
    </xf>
    <xf numFmtId="0" fontId="1" fillId="0" borderId="0" xfId="0" applyFont="1" applyAlignment="1">
      <alignment horizontal="right" vertical="center"/>
    </xf>
    <xf numFmtId="0" fontId="23" fillId="6" borderId="2" xfId="0" applyFont="1" applyFill="1" applyBorder="1" applyAlignment="1">
      <alignment vertical="top" wrapText="1"/>
    </xf>
    <xf numFmtId="3" fontId="22" fillId="0" borderId="0" xfId="0" applyNumberFormat="1" applyFont="1"/>
    <xf numFmtId="0" fontId="15" fillId="0" borderId="0" xfId="0" applyFont="1" applyAlignment="1"/>
    <xf numFmtId="0" fontId="3" fillId="0" borderId="0" xfId="0" applyFont="1" applyAlignment="1"/>
    <xf numFmtId="0" fontId="23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24" fillId="0" borderId="0" xfId="0" applyFont="1" applyFill="1" applyBorder="1" applyAlignment="1"/>
    <xf numFmtId="0" fontId="32" fillId="6" borderId="2" xfId="0" applyFont="1" applyFill="1" applyBorder="1" applyAlignment="1">
      <alignment horizontal="center" wrapText="1"/>
    </xf>
    <xf numFmtId="49" fontId="29" fillId="6" borderId="2" xfId="0" applyNumberFormat="1" applyFont="1" applyFill="1" applyBorder="1" applyAlignment="1">
      <alignment horizontal="center" vertical="top" wrapText="1"/>
    </xf>
    <xf numFmtId="0" fontId="29" fillId="6" borderId="2" xfId="0" applyFont="1" applyFill="1" applyBorder="1" applyAlignment="1">
      <alignment horizontal="center" vertical="top" wrapText="1"/>
    </xf>
    <xf numFmtId="2" fontId="29" fillId="6" borderId="2" xfId="0" applyNumberFormat="1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vertical="top" wrapText="1"/>
    </xf>
    <xf numFmtId="49" fontId="32" fillId="6" borderId="2" xfId="0" applyNumberFormat="1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2" fontId="32" fillId="6" borderId="2" xfId="0" applyNumberFormat="1" applyFont="1" applyFill="1" applyBorder="1" applyAlignment="1">
      <alignment horizontal="center" vertical="top" wrapText="1"/>
    </xf>
    <xf numFmtId="0" fontId="29" fillId="6" borderId="2" xfId="0" applyFont="1" applyFill="1" applyBorder="1" applyAlignment="1">
      <alignment horizontal="justify" vertical="top" wrapText="1"/>
    </xf>
    <xf numFmtId="0" fontId="32" fillId="6" borderId="2" xfId="0" applyFont="1" applyFill="1" applyBorder="1" applyAlignment="1">
      <alignment horizontal="justify" vertical="top" wrapText="1"/>
    </xf>
    <xf numFmtId="0" fontId="33" fillId="6" borderId="2" xfId="0" applyFont="1" applyFill="1" applyBorder="1" applyAlignment="1">
      <alignment vertical="top" wrapText="1"/>
    </xf>
    <xf numFmtId="49" fontId="33" fillId="6" borderId="2" xfId="0" applyNumberFormat="1" applyFont="1" applyFill="1" applyBorder="1" applyAlignment="1">
      <alignment horizontal="center" vertical="top" wrapText="1"/>
    </xf>
    <xf numFmtId="0" fontId="33" fillId="6" borderId="2" xfId="0" applyFont="1" applyFill="1" applyBorder="1" applyAlignment="1">
      <alignment horizontal="center" vertical="top" wrapText="1"/>
    </xf>
    <xf numFmtId="2" fontId="33" fillId="6" borderId="2" xfId="0" applyNumberFormat="1" applyFont="1" applyFill="1" applyBorder="1" applyAlignment="1">
      <alignment horizontal="center" vertical="top" wrapText="1"/>
    </xf>
    <xf numFmtId="0" fontId="34" fillId="6" borderId="2" xfId="0" applyFont="1" applyFill="1" applyBorder="1" applyAlignment="1">
      <alignment horizontal="center" vertical="top" wrapText="1"/>
    </xf>
    <xf numFmtId="49" fontId="34" fillId="6" borderId="2" xfId="0" applyNumberFormat="1" applyFont="1" applyFill="1" applyBorder="1" applyAlignment="1">
      <alignment horizontal="center" vertical="top" wrapText="1"/>
    </xf>
    <xf numFmtId="0" fontId="34" fillId="6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horizontal="justify" vertical="top" wrapText="1"/>
    </xf>
    <xf numFmtId="0" fontId="23" fillId="0" borderId="0" xfId="0" applyFont="1" applyBorder="1"/>
    <xf numFmtId="0" fontId="35" fillId="2" borderId="2" xfId="1" applyFont="1" applyFill="1" applyBorder="1" applyAlignment="1">
      <alignment horizontal="center" vertical="center" wrapText="1"/>
    </xf>
    <xf numFmtId="1" fontId="35" fillId="2" borderId="2" xfId="1" applyNumberFormat="1" applyFont="1" applyFill="1" applyBorder="1" applyAlignment="1">
      <alignment horizontal="center" vertical="center" wrapText="1"/>
    </xf>
    <xf numFmtId="3" fontId="35" fillId="2" borderId="2" xfId="1" applyNumberFormat="1" applyFont="1" applyFill="1" applyBorder="1" applyAlignment="1" applyProtection="1">
      <alignment horizontal="left" vertical="top" wrapText="1"/>
      <protection locked="0"/>
    </xf>
    <xf numFmtId="3" fontId="35" fillId="2" borderId="2" xfId="1" applyNumberFormat="1" applyFont="1" applyFill="1" applyBorder="1" applyAlignment="1" applyProtection="1">
      <alignment horizontal="center" vertical="center" wrapText="1"/>
    </xf>
    <xf numFmtId="165" fontId="35" fillId="2" borderId="2" xfId="1" applyNumberFormat="1" applyFont="1" applyFill="1" applyBorder="1" applyAlignment="1">
      <alignment vertical="center"/>
    </xf>
    <xf numFmtId="3" fontId="36" fillId="2" borderId="2" xfId="1" applyNumberFormat="1" applyFont="1" applyFill="1" applyBorder="1" applyAlignment="1" applyProtection="1">
      <alignment horizontal="left" vertical="top" wrapText="1"/>
      <protection locked="0"/>
    </xf>
    <xf numFmtId="3" fontId="36" fillId="2" borderId="2" xfId="1" applyNumberFormat="1" applyFont="1" applyFill="1" applyBorder="1" applyAlignment="1" applyProtection="1">
      <alignment horizontal="center" vertical="center" wrapText="1"/>
    </xf>
    <xf numFmtId="165" fontId="36" fillId="2" borderId="2" xfId="1" applyNumberFormat="1" applyFont="1" applyFill="1" applyBorder="1" applyAlignment="1">
      <alignment vertical="center"/>
    </xf>
    <xf numFmtId="3" fontId="36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36" fillId="2" borderId="2" xfId="1" applyNumberFormat="1" applyFont="1" applyFill="1" applyBorder="1" applyAlignment="1" applyProtection="1">
      <alignment horizontal="left" vertical="top" wrapText="1" indent="2"/>
      <protection locked="0"/>
    </xf>
    <xf numFmtId="165" fontId="36" fillId="0" borderId="2" xfId="1" applyNumberFormat="1" applyFont="1" applyFill="1" applyBorder="1" applyAlignment="1">
      <alignment vertical="center"/>
    </xf>
    <xf numFmtId="0" fontId="36" fillId="0" borderId="0" xfId="0" applyFont="1" applyAlignment="1">
      <alignment horizontal="left" wrapText="1" indent="1"/>
    </xf>
    <xf numFmtId="0" fontId="36" fillId="0" borderId="2" xfId="0" applyFont="1" applyBorder="1" applyAlignment="1">
      <alignment horizontal="left" wrapText="1" indent="1"/>
    </xf>
    <xf numFmtId="3" fontId="36" fillId="2" borderId="2" xfId="0" applyNumberFormat="1" applyFont="1" applyFill="1" applyBorder="1" applyAlignment="1" applyProtection="1">
      <alignment horizontal="left" vertical="top" wrapText="1" indent="1"/>
      <protection locked="0"/>
    </xf>
    <xf numFmtId="165" fontId="36" fillId="2" borderId="2" xfId="0" applyNumberFormat="1" applyFont="1" applyFill="1" applyBorder="1" applyAlignment="1">
      <alignment vertical="center"/>
    </xf>
    <xf numFmtId="0" fontId="36" fillId="0" borderId="2" xfId="0" applyFont="1" applyBorder="1" applyAlignment="1">
      <alignment horizontal="left" indent="1"/>
    </xf>
    <xf numFmtId="0" fontId="36" fillId="0" borderId="2" xfId="0" applyFont="1" applyBorder="1" applyAlignment="1">
      <alignment horizontal="center"/>
    </xf>
    <xf numFmtId="165" fontId="36" fillId="0" borderId="2" xfId="0" applyNumberFormat="1" applyFont="1" applyFill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36" fillId="0" borderId="7" xfId="0" applyFont="1" applyBorder="1" applyAlignment="1">
      <alignment horizontal="left" indent="1"/>
    </xf>
    <xf numFmtId="1" fontId="36" fillId="0" borderId="2" xfId="0" applyNumberFormat="1" applyFont="1" applyBorder="1" applyAlignment="1">
      <alignment horizontal="center" vertical="center"/>
    </xf>
    <xf numFmtId="3" fontId="35" fillId="2" borderId="2" xfId="0" applyNumberFormat="1" applyFont="1" applyFill="1" applyBorder="1" applyAlignment="1" applyProtection="1">
      <alignment horizontal="left" vertical="top" wrapText="1"/>
      <protection locked="0"/>
    </xf>
    <xf numFmtId="3" fontId="35" fillId="2" borderId="2" xfId="0" applyNumberFormat="1" applyFont="1" applyFill="1" applyBorder="1" applyAlignment="1" applyProtection="1">
      <alignment horizontal="center" vertical="center" wrapText="1"/>
    </xf>
    <xf numFmtId="165" fontId="35" fillId="2" borderId="2" xfId="0" applyNumberFormat="1" applyFont="1" applyFill="1" applyBorder="1" applyAlignment="1">
      <alignment vertical="center"/>
    </xf>
    <xf numFmtId="3" fontId="36" fillId="2" borderId="2" xfId="0" applyNumberFormat="1" applyFont="1" applyFill="1" applyBorder="1" applyAlignment="1" applyProtection="1">
      <alignment horizontal="center" vertical="center" wrapText="1"/>
    </xf>
    <xf numFmtId="3" fontId="36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36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35" fillId="2" borderId="2" xfId="0" applyNumberFormat="1" applyFont="1" applyFill="1" applyBorder="1" applyAlignment="1" applyProtection="1">
      <alignment horizontal="left" vertical="top" wrapText="1"/>
    </xf>
    <xf numFmtId="3" fontId="36" fillId="2" borderId="2" xfId="0" applyNumberFormat="1" applyFont="1" applyFill="1" applyBorder="1" applyAlignment="1" applyProtection="1">
      <alignment horizontal="left" vertical="top" wrapText="1"/>
      <protection locked="0"/>
    </xf>
    <xf numFmtId="0" fontId="36" fillId="2" borderId="2" xfId="0" applyFont="1" applyFill="1" applyBorder="1" applyAlignment="1">
      <alignment horizontal="left" vertical="top" wrapText="1" indent="1"/>
    </xf>
    <xf numFmtId="0" fontId="36" fillId="2" borderId="2" xfId="0" applyFont="1" applyFill="1" applyBorder="1" applyAlignment="1">
      <alignment horizontal="left" vertical="top" wrapText="1" indent="2"/>
    </xf>
    <xf numFmtId="0" fontId="36" fillId="2" borderId="2" xfId="0" applyFont="1" applyFill="1" applyBorder="1" applyAlignment="1">
      <alignment horizontal="left" vertical="top" wrapText="1" indent="3"/>
    </xf>
    <xf numFmtId="0" fontId="36" fillId="0" borderId="2" xfId="0" applyFont="1" applyFill="1" applyBorder="1" applyAlignment="1">
      <alignment horizontal="left" vertical="top" wrapText="1" indent="1"/>
    </xf>
    <xf numFmtId="3" fontId="36" fillId="0" borderId="2" xfId="0" applyNumberFormat="1" applyFont="1" applyFill="1" applyBorder="1" applyAlignment="1" applyProtection="1">
      <alignment horizontal="center" vertical="center" wrapText="1"/>
    </xf>
    <xf numFmtId="0" fontId="36" fillId="0" borderId="2" xfId="0" applyFont="1" applyFill="1" applyBorder="1" applyAlignment="1">
      <alignment horizontal="left" vertical="top" wrapText="1" indent="2"/>
    </xf>
    <xf numFmtId="0" fontId="36" fillId="0" borderId="2" xfId="0" applyFont="1" applyFill="1" applyBorder="1" applyAlignment="1">
      <alignment horizontal="left" vertical="top" wrapText="1"/>
    </xf>
    <xf numFmtId="0" fontId="36" fillId="2" borderId="0" xfId="1" applyFont="1" applyFill="1"/>
    <xf numFmtId="166" fontId="36" fillId="2" borderId="0" xfId="3" applyNumberFormat="1" applyFont="1" applyFill="1"/>
    <xf numFmtId="0" fontId="36" fillId="0" borderId="0" xfId="0" applyFont="1" applyAlignment="1">
      <alignment horizontal="left" vertical="center" wrapText="1"/>
    </xf>
    <xf numFmtId="2" fontId="32" fillId="6" borderId="2" xfId="0" applyNumberFormat="1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vertical="top" wrapText="1"/>
    </xf>
    <xf numFmtId="49" fontId="32" fillId="6" borderId="2" xfId="0" applyNumberFormat="1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2" fontId="32" fillId="6" borderId="2" xfId="0" applyNumberFormat="1" applyFont="1" applyFill="1" applyBorder="1" applyAlignment="1">
      <alignment horizontal="center" vertical="top" wrapText="1"/>
    </xf>
    <xf numFmtId="2" fontId="29" fillId="6" borderId="2" xfId="0" applyNumberFormat="1" applyFont="1" applyFill="1" applyBorder="1" applyAlignment="1">
      <alignment horizontal="center" vertical="top" wrapText="1"/>
    </xf>
    <xf numFmtId="0" fontId="29" fillId="6" borderId="2" xfId="0" applyFont="1" applyFill="1" applyBorder="1" applyAlignment="1">
      <alignment horizontal="center" vertical="top" wrapText="1"/>
    </xf>
    <xf numFmtId="0" fontId="29" fillId="6" borderId="2" xfId="0" applyFont="1" applyFill="1" applyBorder="1" applyAlignment="1">
      <alignment vertical="top" wrapText="1"/>
    </xf>
    <xf numFmtId="49" fontId="29" fillId="6" borderId="2" xfId="0" applyNumberFormat="1" applyFont="1" applyFill="1" applyBorder="1" applyAlignment="1">
      <alignment horizontal="center" vertical="top" wrapText="1"/>
    </xf>
    <xf numFmtId="49" fontId="36" fillId="0" borderId="2" xfId="0" applyNumberFormat="1" applyFont="1" applyFill="1" applyBorder="1" applyAlignment="1" applyProtection="1">
      <alignment horizontal="center" vertical="center" wrapText="1"/>
    </xf>
    <xf numFmtId="0" fontId="24" fillId="2" borderId="0" xfId="1" applyFont="1" applyFill="1" applyAlignment="1">
      <alignment horizontal="center" wrapText="1"/>
    </xf>
    <xf numFmtId="0" fontId="36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 applyProtection="1">
      <alignment horizontal="center" vertical="top" wrapText="1"/>
      <protection locked="0"/>
    </xf>
    <xf numFmtId="3" fontId="6" fillId="2" borderId="1" xfId="1" applyNumberFormat="1" applyFont="1" applyFill="1" applyBorder="1" applyAlignment="1" applyProtection="1">
      <alignment horizontal="center" vertical="top" wrapText="1"/>
      <protection locked="0"/>
    </xf>
    <xf numFmtId="0" fontId="6" fillId="2" borderId="2" xfId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10" fillId="0" borderId="11" xfId="0" applyNumberFormat="1" applyFont="1" applyFill="1" applyBorder="1" applyAlignment="1">
      <alignment horizontal="center" vertical="center" wrapText="1" readingOrder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49" fontId="10" fillId="0" borderId="5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top" wrapText="1"/>
    </xf>
    <xf numFmtId="0" fontId="31" fillId="6" borderId="2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vertical="top" wrapText="1"/>
    </xf>
    <xf numFmtId="49" fontId="32" fillId="6" borderId="2" xfId="0" applyNumberFormat="1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2" fontId="32" fillId="6" borderId="2" xfId="0" applyNumberFormat="1" applyFont="1" applyFill="1" applyBorder="1" applyAlignment="1">
      <alignment horizontal="center" vertical="top" wrapText="1"/>
    </xf>
    <xf numFmtId="2" fontId="29" fillId="6" borderId="2" xfId="0" applyNumberFormat="1" applyFont="1" applyFill="1" applyBorder="1" applyAlignment="1">
      <alignment horizontal="center" vertical="top" wrapText="1"/>
    </xf>
    <xf numFmtId="49" fontId="29" fillId="6" borderId="2" xfId="0" applyNumberFormat="1" applyFont="1" applyFill="1" applyBorder="1" applyAlignment="1">
      <alignment horizontal="center" vertical="top" wrapText="1"/>
    </xf>
    <xf numFmtId="0" fontId="34" fillId="6" borderId="2" xfId="0" applyFont="1" applyFill="1" applyBorder="1" applyAlignment="1">
      <alignment horizontal="center" vertical="top" wrapText="1"/>
    </xf>
    <xf numFmtId="0" fontId="29" fillId="6" borderId="2" xfId="0" applyFont="1" applyFill="1" applyBorder="1" applyAlignment="1">
      <alignment horizontal="center" vertical="top" wrapText="1"/>
    </xf>
    <xf numFmtId="0" fontId="29" fillId="6" borderId="2" xfId="0" applyFont="1" applyFill="1" applyBorder="1" applyAlignment="1">
      <alignment vertical="top" wrapText="1"/>
    </xf>
    <xf numFmtId="0" fontId="32" fillId="6" borderId="8" xfId="0" applyFont="1" applyFill="1" applyBorder="1" applyAlignment="1">
      <alignment horizontal="center" vertical="top" wrapText="1"/>
    </xf>
    <xf numFmtId="0" fontId="32" fillId="6" borderId="9" xfId="0" applyFont="1" applyFill="1" applyBorder="1" applyAlignment="1">
      <alignment horizontal="center" vertical="top" wrapText="1"/>
    </xf>
    <xf numFmtId="2" fontId="32" fillId="6" borderId="8" xfId="0" applyNumberFormat="1" applyFont="1" applyFill="1" applyBorder="1" applyAlignment="1">
      <alignment horizontal="center" vertical="top" wrapText="1"/>
    </xf>
    <xf numFmtId="2" fontId="32" fillId="6" borderId="9" xfId="0" applyNumberFormat="1" applyFont="1" applyFill="1" applyBorder="1" applyAlignment="1">
      <alignment horizontal="center" vertical="top" wrapText="1"/>
    </xf>
    <xf numFmtId="0" fontId="32" fillId="6" borderId="8" xfId="0" applyFont="1" applyFill="1" applyBorder="1" applyAlignment="1">
      <alignment vertical="top" wrapText="1"/>
    </xf>
    <xf numFmtId="0" fontId="32" fillId="6" borderId="9" xfId="0" applyFont="1" applyFill="1" applyBorder="1" applyAlignment="1">
      <alignment vertical="top" wrapText="1"/>
    </xf>
    <xf numFmtId="49" fontId="32" fillId="6" borderId="8" xfId="0" applyNumberFormat="1" applyFont="1" applyFill="1" applyBorder="1" applyAlignment="1">
      <alignment horizontal="center" vertical="top" wrapText="1"/>
    </xf>
    <xf numFmtId="49" fontId="32" fillId="6" borderId="9" xfId="0" applyNumberFormat="1" applyFont="1" applyFill="1" applyBorder="1" applyAlignment="1">
      <alignment horizontal="center" vertical="top" wrapText="1"/>
    </xf>
    <xf numFmtId="0" fontId="33" fillId="6" borderId="8" xfId="0" applyFont="1" applyFill="1" applyBorder="1" applyAlignment="1">
      <alignment horizontal="center" vertical="top" wrapText="1"/>
    </xf>
    <xf numFmtId="0" fontId="33" fillId="6" borderId="9" xfId="0" applyFont="1" applyFill="1" applyBorder="1" applyAlignment="1">
      <alignment horizontal="center" vertical="top" wrapText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tabSelected="1" topLeftCell="A55" workbookViewId="0">
      <selection activeCell="B59" sqref="B59"/>
    </sheetView>
  </sheetViews>
  <sheetFormatPr defaultRowHeight="15.75"/>
  <cols>
    <col min="1" max="1" width="58" style="89" customWidth="1"/>
    <col min="2" max="2" width="28.42578125" style="89" customWidth="1"/>
    <col min="3" max="3" width="16" style="89" customWidth="1"/>
    <col min="4" max="16384" width="9.140625" style="91"/>
  </cols>
  <sheetData>
    <row r="1" spans="1:3">
      <c r="B1" s="90" t="s">
        <v>139</v>
      </c>
    </row>
    <row r="2" spans="1:3">
      <c r="B2" s="90" t="s">
        <v>22</v>
      </c>
    </row>
    <row r="3" spans="1:3">
      <c r="B3" s="90" t="s">
        <v>220</v>
      </c>
    </row>
    <row r="4" spans="1:3">
      <c r="B4" s="90" t="s">
        <v>370</v>
      </c>
    </row>
    <row r="5" spans="1:3" ht="5.25" customHeight="1"/>
    <row r="6" spans="1:3" ht="24.75" customHeight="1">
      <c r="A6" s="207" t="s">
        <v>221</v>
      </c>
      <c r="B6" s="207"/>
      <c r="C6" s="207"/>
    </row>
    <row r="7" spans="1:3" ht="15.75" customHeight="1">
      <c r="A7" s="207"/>
      <c r="B7" s="207"/>
      <c r="C7" s="207"/>
    </row>
    <row r="8" spans="1:3">
      <c r="C8" s="92" t="s">
        <v>130</v>
      </c>
    </row>
    <row r="9" spans="1:3" ht="42.75">
      <c r="A9" s="158" t="s">
        <v>3</v>
      </c>
      <c r="B9" s="158" t="s">
        <v>0</v>
      </c>
      <c r="C9" s="159" t="s">
        <v>4</v>
      </c>
    </row>
    <row r="10" spans="1:3" ht="15">
      <c r="A10" s="160" t="s">
        <v>5</v>
      </c>
      <c r="B10" s="161" t="s">
        <v>23</v>
      </c>
      <c r="C10" s="162">
        <f>C11+C14+C20+C23+C35</f>
        <v>337236.37</v>
      </c>
    </row>
    <row r="11" spans="1:3" ht="15">
      <c r="A11" s="163" t="s">
        <v>6</v>
      </c>
      <c r="B11" s="164" t="s">
        <v>24</v>
      </c>
      <c r="C11" s="165">
        <v>130000</v>
      </c>
    </row>
    <row r="12" spans="1:3" ht="15">
      <c r="A12" s="166" t="s">
        <v>7</v>
      </c>
      <c r="B12" s="164" t="s">
        <v>25</v>
      </c>
      <c r="C12" s="165">
        <v>130000</v>
      </c>
    </row>
    <row r="13" spans="1:3" ht="78">
      <c r="A13" s="167" t="s">
        <v>361</v>
      </c>
      <c r="B13" s="164" t="s">
        <v>26</v>
      </c>
      <c r="C13" s="168">
        <v>130000</v>
      </c>
    </row>
    <row r="14" spans="1:3" ht="42.75">
      <c r="A14" s="160" t="s">
        <v>8</v>
      </c>
      <c r="B14" s="161" t="s">
        <v>60</v>
      </c>
      <c r="C14" s="162">
        <f>C15</f>
        <v>146364.37</v>
      </c>
    </row>
    <row r="15" spans="1:3" ht="30">
      <c r="A15" s="166" t="s">
        <v>9</v>
      </c>
      <c r="B15" s="164" t="s">
        <v>61</v>
      </c>
      <c r="C15" s="165">
        <v>146364.37</v>
      </c>
    </row>
    <row r="16" spans="1:3" ht="60">
      <c r="A16" s="169" t="s">
        <v>259</v>
      </c>
      <c r="B16" s="164" t="s">
        <v>27</v>
      </c>
      <c r="C16" s="165">
        <v>51566.32</v>
      </c>
    </row>
    <row r="17" spans="1:3" ht="90">
      <c r="A17" s="170" t="s">
        <v>260</v>
      </c>
      <c r="B17" s="164" t="s">
        <v>28</v>
      </c>
      <c r="C17" s="165">
        <v>1172.3</v>
      </c>
    </row>
    <row r="18" spans="1:3" ht="65.25" customHeight="1">
      <c r="A18" s="169" t="s">
        <v>258</v>
      </c>
      <c r="B18" s="164" t="s">
        <v>29</v>
      </c>
      <c r="C18" s="165">
        <v>102495.5</v>
      </c>
    </row>
    <row r="19" spans="1:3" ht="61.5" customHeight="1">
      <c r="A19" s="170" t="s">
        <v>261</v>
      </c>
      <c r="B19" s="164" t="s">
        <v>30</v>
      </c>
      <c r="C19" s="165">
        <v>-8869.5</v>
      </c>
    </row>
    <row r="20" spans="1:3" ht="15">
      <c r="A20" s="160" t="s">
        <v>10</v>
      </c>
      <c r="B20" s="164" t="s">
        <v>31</v>
      </c>
      <c r="C20" s="165">
        <f>C21</f>
        <v>0</v>
      </c>
    </row>
    <row r="21" spans="1:3" ht="15">
      <c r="A21" s="166" t="s">
        <v>33</v>
      </c>
      <c r="B21" s="164" t="s">
        <v>32</v>
      </c>
      <c r="C21" s="165">
        <v>0</v>
      </c>
    </row>
    <row r="22" spans="1:3" ht="15">
      <c r="A22" s="167" t="s">
        <v>33</v>
      </c>
      <c r="B22" s="164" t="s">
        <v>34</v>
      </c>
      <c r="C22" s="168">
        <v>0</v>
      </c>
    </row>
    <row r="23" spans="1:3" ht="15">
      <c r="A23" s="160" t="s">
        <v>11</v>
      </c>
      <c r="B23" s="164" t="s">
        <v>36</v>
      </c>
      <c r="C23" s="165">
        <f>C24+C28</f>
        <v>58200</v>
      </c>
    </row>
    <row r="24" spans="1:3" ht="15">
      <c r="A24" s="166" t="s">
        <v>35</v>
      </c>
      <c r="B24" s="164" t="s">
        <v>37</v>
      </c>
      <c r="C24" s="165">
        <f>C25</f>
        <v>19400</v>
      </c>
    </row>
    <row r="25" spans="1:3" ht="55.5" customHeight="1">
      <c r="A25" s="166" t="s">
        <v>274</v>
      </c>
      <c r="B25" s="164" t="s">
        <v>38</v>
      </c>
      <c r="C25" s="168">
        <f>C26+C27</f>
        <v>19400</v>
      </c>
    </row>
    <row r="26" spans="1:3" ht="75">
      <c r="A26" s="166" t="s">
        <v>354</v>
      </c>
      <c r="B26" s="164" t="s">
        <v>355</v>
      </c>
      <c r="C26" s="168">
        <v>19200</v>
      </c>
    </row>
    <row r="27" spans="1:3" ht="66.75" customHeight="1">
      <c r="A27" s="166" t="s">
        <v>356</v>
      </c>
      <c r="B27" s="164">
        <v>1.06010301040001E+16</v>
      </c>
      <c r="C27" s="168">
        <v>200</v>
      </c>
    </row>
    <row r="28" spans="1:3" ht="15">
      <c r="A28" s="171" t="s">
        <v>39</v>
      </c>
      <c r="B28" s="164" t="s">
        <v>40</v>
      </c>
      <c r="C28" s="172">
        <f>C29+C31</f>
        <v>38800</v>
      </c>
    </row>
    <row r="29" spans="1:3" ht="15">
      <c r="A29" s="173" t="s">
        <v>263</v>
      </c>
      <c r="B29" s="174" t="s">
        <v>262</v>
      </c>
      <c r="C29" s="175">
        <f>C30</f>
        <v>500</v>
      </c>
    </row>
    <row r="30" spans="1:3" ht="30">
      <c r="A30" s="170" t="s">
        <v>264</v>
      </c>
      <c r="B30" s="176" t="s">
        <v>265</v>
      </c>
      <c r="C30" s="175">
        <v>500</v>
      </c>
    </row>
    <row r="31" spans="1:3" ht="15">
      <c r="A31" s="177" t="s">
        <v>266</v>
      </c>
      <c r="B31" s="174" t="s">
        <v>267</v>
      </c>
      <c r="C31" s="175">
        <f>C32</f>
        <v>38300</v>
      </c>
    </row>
    <row r="32" spans="1:3" ht="60.75" customHeight="1">
      <c r="A32" s="169" t="s">
        <v>268</v>
      </c>
      <c r="B32" s="176" t="s">
        <v>269</v>
      </c>
      <c r="C32" s="175">
        <f>C33+C34</f>
        <v>38300</v>
      </c>
    </row>
    <row r="33" spans="1:5" ht="60.75" customHeight="1">
      <c r="A33" s="169" t="s">
        <v>359</v>
      </c>
      <c r="B33" s="178" t="s">
        <v>360</v>
      </c>
      <c r="C33" s="175">
        <v>500</v>
      </c>
    </row>
    <row r="34" spans="1:5" ht="88.5" customHeight="1">
      <c r="A34" s="169" t="s">
        <v>357</v>
      </c>
      <c r="B34" s="178" t="s">
        <v>358</v>
      </c>
      <c r="C34" s="175">
        <v>37800</v>
      </c>
    </row>
    <row r="35" spans="1:5" ht="42.75">
      <c r="A35" s="179" t="s">
        <v>12</v>
      </c>
      <c r="B35" s="180" t="s">
        <v>41</v>
      </c>
      <c r="C35" s="181">
        <f>C36+C41</f>
        <v>2672</v>
      </c>
    </row>
    <row r="36" spans="1:5" ht="96" customHeight="1">
      <c r="A36" s="171" t="s">
        <v>13</v>
      </c>
      <c r="B36" s="182" t="s">
        <v>42</v>
      </c>
      <c r="C36" s="172">
        <v>0</v>
      </c>
    </row>
    <row r="37" spans="1:5" ht="75">
      <c r="A37" s="171" t="s">
        <v>51</v>
      </c>
      <c r="B37" s="182" t="s">
        <v>50</v>
      </c>
      <c r="C37" s="172">
        <v>0</v>
      </c>
    </row>
    <row r="38" spans="1:5" ht="90">
      <c r="A38" s="183" t="s">
        <v>43</v>
      </c>
      <c r="B38" s="182" t="s">
        <v>44</v>
      </c>
      <c r="C38" s="175">
        <v>0</v>
      </c>
    </row>
    <row r="39" spans="1:5" ht="90">
      <c r="A39" s="184" t="s">
        <v>46</v>
      </c>
      <c r="B39" s="182" t="s">
        <v>45</v>
      </c>
      <c r="C39" s="172">
        <v>0</v>
      </c>
    </row>
    <row r="40" spans="1:5" ht="90">
      <c r="A40" s="184" t="s">
        <v>49</v>
      </c>
      <c r="B40" s="182" t="s">
        <v>47</v>
      </c>
      <c r="C40" s="172">
        <v>0</v>
      </c>
    </row>
    <row r="41" spans="1:5" ht="60">
      <c r="A41" s="184" t="s">
        <v>366</v>
      </c>
      <c r="B41" s="182" t="s">
        <v>367</v>
      </c>
      <c r="C41" s="175">
        <v>2672</v>
      </c>
    </row>
    <row r="42" spans="1:5" ht="15">
      <c r="A42" s="184"/>
      <c r="B42" s="182" t="s">
        <v>48</v>
      </c>
      <c r="C42" s="175">
        <v>0</v>
      </c>
    </row>
    <row r="43" spans="1:5" ht="15">
      <c r="A43" s="185" t="s">
        <v>14</v>
      </c>
      <c r="B43" s="180" t="s">
        <v>52</v>
      </c>
      <c r="C43" s="181">
        <f>C45+C51+C55+C58+C59</f>
        <v>2990500</v>
      </c>
    </row>
    <row r="44" spans="1:5" ht="45">
      <c r="A44" s="186" t="s">
        <v>15</v>
      </c>
      <c r="B44" s="182" t="s">
        <v>53</v>
      </c>
      <c r="C44" s="172">
        <f>C43</f>
        <v>2990500</v>
      </c>
    </row>
    <row r="45" spans="1:5" ht="30">
      <c r="A45" s="187" t="s">
        <v>16</v>
      </c>
      <c r="B45" s="182" t="s">
        <v>54</v>
      </c>
      <c r="C45" s="172">
        <f>C49+C50</f>
        <v>862700</v>
      </c>
      <c r="D45" s="133"/>
    </row>
    <row r="46" spans="1:5" ht="15">
      <c r="A46" s="188" t="s">
        <v>17</v>
      </c>
      <c r="B46" s="182" t="s">
        <v>55</v>
      </c>
      <c r="C46" s="172">
        <f>C49+C50</f>
        <v>862700</v>
      </c>
      <c r="E46"/>
    </row>
    <row r="47" spans="1:5" ht="30">
      <c r="A47" s="189" t="s">
        <v>270</v>
      </c>
      <c r="B47" s="182" t="s">
        <v>57</v>
      </c>
      <c r="C47" s="172">
        <f>C49+C50</f>
        <v>862700</v>
      </c>
      <c r="E47"/>
    </row>
    <row r="48" spans="1:5" ht="15">
      <c r="A48" s="189" t="s">
        <v>252</v>
      </c>
      <c r="B48" s="182"/>
      <c r="C48" s="172"/>
      <c r="E48"/>
    </row>
    <row r="49" spans="1:5" ht="30">
      <c r="A49" s="189" t="s">
        <v>254</v>
      </c>
      <c r="B49" s="182"/>
      <c r="C49" s="172">
        <v>353000</v>
      </c>
      <c r="E49"/>
    </row>
    <row r="50" spans="1:5" ht="30">
      <c r="A50" s="189" t="s">
        <v>253</v>
      </c>
      <c r="B50" s="182"/>
      <c r="C50" s="172">
        <v>509700</v>
      </c>
      <c r="E50"/>
    </row>
    <row r="51" spans="1:5" ht="32.25" customHeight="1">
      <c r="A51" s="187" t="s">
        <v>18</v>
      </c>
      <c r="B51" s="182" t="s">
        <v>58</v>
      </c>
      <c r="C51" s="172">
        <v>1982900</v>
      </c>
      <c r="D51" s="133"/>
    </row>
    <row r="52" spans="1:5" ht="15">
      <c r="A52" s="190" t="s">
        <v>135</v>
      </c>
      <c r="B52" s="191" t="s">
        <v>136</v>
      </c>
      <c r="C52" s="175">
        <v>1982900</v>
      </c>
    </row>
    <row r="53" spans="1:5" ht="15">
      <c r="A53" s="192" t="s">
        <v>271</v>
      </c>
      <c r="B53" s="191" t="s">
        <v>131</v>
      </c>
      <c r="C53" s="175">
        <v>1982900</v>
      </c>
    </row>
    <row r="54" spans="1:5" ht="30">
      <c r="A54" s="187" t="s">
        <v>19</v>
      </c>
      <c r="B54" s="182" t="s">
        <v>56</v>
      </c>
      <c r="C54" s="172">
        <f>C55+C58</f>
        <v>39900</v>
      </c>
    </row>
    <row r="55" spans="1:5" ht="45">
      <c r="A55" s="187" t="s">
        <v>134</v>
      </c>
      <c r="B55" s="191" t="s">
        <v>133</v>
      </c>
      <c r="C55" s="172">
        <v>39200</v>
      </c>
    </row>
    <row r="56" spans="1:5" ht="45">
      <c r="A56" s="169" t="s">
        <v>272</v>
      </c>
      <c r="B56" s="182" t="s">
        <v>132</v>
      </c>
      <c r="C56" s="172">
        <v>39200</v>
      </c>
    </row>
    <row r="57" spans="1:5" ht="30">
      <c r="A57" s="193" t="s">
        <v>214</v>
      </c>
      <c r="B57" s="191" t="s">
        <v>215</v>
      </c>
      <c r="C57" s="172">
        <v>0</v>
      </c>
    </row>
    <row r="58" spans="1:5" ht="30">
      <c r="A58" s="193" t="s">
        <v>273</v>
      </c>
      <c r="B58" s="191" t="s">
        <v>216</v>
      </c>
      <c r="C58" s="172">
        <v>700</v>
      </c>
    </row>
    <row r="59" spans="1:5" ht="35.25" customHeight="1">
      <c r="A59" s="193" t="s">
        <v>368</v>
      </c>
      <c r="B59" s="206" t="s">
        <v>369</v>
      </c>
      <c r="C59" s="172">
        <v>105000</v>
      </c>
    </row>
    <row r="60" spans="1:5" ht="15">
      <c r="A60" s="179" t="s">
        <v>21</v>
      </c>
      <c r="B60" s="180"/>
      <c r="C60" s="181">
        <f>C10+C43</f>
        <v>3327736.37</v>
      </c>
    </row>
    <row r="61" spans="1:5" ht="15">
      <c r="A61" s="194"/>
      <c r="B61" s="194"/>
      <c r="C61" s="194"/>
    </row>
    <row r="62" spans="1:5" ht="15">
      <c r="A62" s="194"/>
      <c r="B62" s="194"/>
      <c r="C62" s="194"/>
    </row>
    <row r="63" spans="1:5" ht="15">
      <c r="A63" s="194"/>
      <c r="B63" s="194"/>
      <c r="C63" s="195"/>
    </row>
    <row r="64" spans="1:5" ht="18.75">
      <c r="A64" s="196" t="s">
        <v>218</v>
      </c>
      <c r="B64" s="208" t="s">
        <v>219</v>
      </c>
      <c r="C64" s="208"/>
      <c r="E64" s="93"/>
    </row>
  </sheetData>
  <mergeCells count="2">
    <mergeCell ref="A6:C7"/>
    <mergeCell ref="B64:C6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85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2"/>
  <sheetViews>
    <sheetView topLeftCell="A73" workbookViewId="0">
      <selection activeCell="J11" sqref="J11"/>
    </sheetView>
  </sheetViews>
  <sheetFormatPr defaultRowHeight="24.95" customHeight="1"/>
  <cols>
    <col min="1" max="1" width="39.42578125" style="82" customWidth="1"/>
    <col min="2" max="2" width="11.7109375" style="82" customWidth="1"/>
    <col min="3" max="3" width="13" style="82" customWidth="1"/>
    <col min="4" max="4" width="12.7109375" style="82" customWidth="1"/>
    <col min="5" max="5" width="10.85546875" style="82" customWidth="1"/>
    <col min="6" max="6" width="12.5703125" style="82" customWidth="1"/>
    <col min="7" max="7" width="11" style="82" customWidth="1"/>
    <col min="8" max="8" width="12.28515625" style="82" customWidth="1"/>
    <col min="9" max="9" width="10.85546875" style="82" customWidth="1"/>
    <col min="10" max="16384" width="9.140625" style="82"/>
  </cols>
  <sheetData>
    <row r="1" spans="1:10" ht="24.95" customHeight="1">
      <c r="H1" s="136" t="s">
        <v>283</v>
      </c>
      <c r="I1" s="137"/>
    </row>
    <row r="2" spans="1:10" ht="15" customHeight="1">
      <c r="H2" s="136" t="s">
        <v>284</v>
      </c>
    </row>
    <row r="3" spans="1:10" ht="14.25" customHeight="1">
      <c r="H3" s="136" t="s">
        <v>285</v>
      </c>
    </row>
    <row r="4" spans="1:10" ht="16.5" customHeight="1">
      <c r="F4" s="232" t="s">
        <v>373</v>
      </c>
      <c r="G4" s="232"/>
      <c r="H4" s="232"/>
      <c r="I4" s="135"/>
      <c r="J4" s="135"/>
    </row>
    <row r="5" spans="1:10" ht="16.5" customHeight="1">
      <c r="H5" s="136"/>
    </row>
    <row r="6" spans="1:10" ht="21" customHeight="1">
      <c r="A6" s="233" t="s">
        <v>286</v>
      </c>
      <c r="B6" s="233"/>
      <c r="C6" s="233"/>
      <c r="D6" s="233"/>
      <c r="E6" s="233"/>
      <c r="F6" s="233"/>
      <c r="G6" s="233"/>
      <c r="H6" s="233"/>
      <c r="I6" s="233"/>
    </row>
    <row r="7" spans="1:10" ht="24.95" customHeight="1">
      <c r="A7" s="234" t="s">
        <v>287</v>
      </c>
      <c r="B7" s="234"/>
      <c r="C7" s="234"/>
      <c r="D7" s="234"/>
      <c r="E7" s="234"/>
      <c r="F7" s="234"/>
      <c r="G7" s="234"/>
      <c r="H7" s="234"/>
      <c r="I7" s="234"/>
    </row>
    <row r="8" spans="1:10" ht="24.95" customHeight="1">
      <c r="A8" s="136"/>
      <c r="H8" s="138" t="s">
        <v>288</v>
      </c>
      <c r="I8" s="138"/>
    </row>
    <row r="9" spans="1:10" ht="24.95" customHeight="1">
      <c r="A9" s="235" t="s">
        <v>72</v>
      </c>
      <c r="B9" s="236" t="s">
        <v>73</v>
      </c>
      <c r="C9" s="235" t="s">
        <v>152</v>
      </c>
      <c r="D9" s="235" t="s">
        <v>107</v>
      </c>
      <c r="E9" s="235" t="s">
        <v>108</v>
      </c>
      <c r="F9" s="235" t="s">
        <v>289</v>
      </c>
      <c r="G9" s="235" t="s">
        <v>290</v>
      </c>
      <c r="H9" s="235" t="s">
        <v>291</v>
      </c>
      <c r="I9" s="235" t="s">
        <v>292</v>
      </c>
    </row>
    <row r="10" spans="1:10" ht="24.95" customHeight="1">
      <c r="A10" s="235"/>
      <c r="B10" s="236"/>
      <c r="C10" s="235"/>
      <c r="D10" s="235"/>
      <c r="E10" s="235"/>
      <c r="F10" s="235"/>
      <c r="G10" s="235"/>
      <c r="H10" s="235"/>
      <c r="I10" s="235"/>
    </row>
    <row r="11" spans="1:10" ht="24.95" customHeight="1">
      <c r="A11" s="139">
        <v>1</v>
      </c>
      <c r="B11" s="139">
        <v>2</v>
      </c>
      <c r="C11" s="139">
        <v>3</v>
      </c>
      <c r="D11" s="139">
        <v>4</v>
      </c>
      <c r="E11" s="139">
        <v>5</v>
      </c>
      <c r="F11" s="139">
        <v>6</v>
      </c>
      <c r="G11" s="139">
        <v>7</v>
      </c>
      <c r="H11" s="139">
        <v>8</v>
      </c>
      <c r="I11" s="139">
        <v>9</v>
      </c>
    </row>
    <row r="12" spans="1:10" ht="24.95" customHeight="1">
      <c r="A12" s="117" t="s">
        <v>293</v>
      </c>
      <c r="B12" s="140" t="s">
        <v>77</v>
      </c>
      <c r="C12" s="141">
        <v>996</v>
      </c>
      <c r="D12" s="141" t="s">
        <v>294</v>
      </c>
      <c r="E12" s="141">
        <v>0</v>
      </c>
      <c r="F12" s="141">
        <v>0</v>
      </c>
      <c r="G12" s="142">
        <f>G13</f>
        <v>334.9</v>
      </c>
      <c r="H12" s="142">
        <f t="shared" ref="H12:I13" si="0">H13</f>
        <v>262</v>
      </c>
      <c r="I12" s="142">
        <f t="shared" si="0"/>
        <v>263</v>
      </c>
    </row>
    <row r="13" spans="1:10" ht="15.95" customHeight="1">
      <c r="A13" s="117" t="s">
        <v>112</v>
      </c>
      <c r="B13" s="140" t="s">
        <v>77</v>
      </c>
      <c r="C13" s="141">
        <v>996</v>
      </c>
      <c r="D13" s="141" t="s">
        <v>294</v>
      </c>
      <c r="E13" s="141">
        <v>0</v>
      </c>
      <c r="F13" s="141">
        <v>0</v>
      </c>
      <c r="G13" s="142">
        <f>G14</f>
        <v>334.9</v>
      </c>
      <c r="H13" s="142">
        <f t="shared" si="0"/>
        <v>262</v>
      </c>
      <c r="I13" s="142">
        <f t="shared" si="0"/>
        <v>263</v>
      </c>
    </row>
    <row r="14" spans="1:10" ht="24.95" customHeight="1">
      <c r="A14" s="117" t="s">
        <v>110</v>
      </c>
      <c r="B14" s="140" t="s">
        <v>77</v>
      </c>
      <c r="C14" s="141">
        <v>996</v>
      </c>
      <c r="D14" s="141" t="s">
        <v>294</v>
      </c>
      <c r="E14" s="141">
        <v>120</v>
      </c>
      <c r="F14" s="141">
        <v>0</v>
      </c>
      <c r="G14" s="142">
        <f>G15+G18</f>
        <v>334.9</v>
      </c>
      <c r="H14" s="142">
        <f t="shared" ref="H14:I14" si="1">H15+H18</f>
        <v>262</v>
      </c>
      <c r="I14" s="142">
        <f t="shared" si="1"/>
        <v>263</v>
      </c>
    </row>
    <row r="15" spans="1:10" ht="15.95" customHeight="1">
      <c r="A15" s="117" t="s">
        <v>295</v>
      </c>
      <c r="B15" s="140" t="s">
        <v>77</v>
      </c>
      <c r="C15" s="141">
        <v>996</v>
      </c>
      <c r="D15" s="141" t="s">
        <v>294</v>
      </c>
      <c r="E15" s="141">
        <v>121</v>
      </c>
      <c r="F15" s="141">
        <v>210</v>
      </c>
      <c r="G15" s="142">
        <f>G16+G17</f>
        <v>331.9</v>
      </c>
      <c r="H15" s="142">
        <f t="shared" ref="H15:I15" si="2">H16+H17</f>
        <v>260</v>
      </c>
      <c r="I15" s="142">
        <f t="shared" si="2"/>
        <v>260</v>
      </c>
    </row>
    <row r="16" spans="1:10" ht="15.95" customHeight="1">
      <c r="A16" s="143" t="s">
        <v>296</v>
      </c>
      <c r="B16" s="144" t="s">
        <v>77</v>
      </c>
      <c r="C16" s="145">
        <v>996</v>
      </c>
      <c r="D16" s="145" t="s">
        <v>294</v>
      </c>
      <c r="E16" s="145">
        <v>121</v>
      </c>
      <c r="F16" s="145">
        <v>211</v>
      </c>
      <c r="G16" s="146">
        <v>247.4</v>
      </c>
      <c r="H16" s="146">
        <v>200</v>
      </c>
      <c r="I16" s="146">
        <v>200</v>
      </c>
    </row>
    <row r="17" spans="1:9" ht="15">
      <c r="A17" s="143" t="s">
        <v>297</v>
      </c>
      <c r="B17" s="144" t="s">
        <v>77</v>
      </c>
      <c r="C17" s="145">
        <v>996</v>
      </c>
      <c r="D17" s="145" t="s">
        <v>294</v>
      </c>
      <c r="E17" s="145">
        <v>121</v>
      </c>
      <c r="F17" s="145">
        <v>213</v>
      </c>
      <c r="G17" s="146">
        <v>84.5</v>
      </c>
      <c r="H17" s="197">
        <v>60</v>
      </c>
      <c r="I17" s="146">
        <v>60</v>
      </c>
    </row>
    <row r="18" spans="1:9" ht="15">
      <c r="A18" s="117" t="s">
        <v>298</v>
      </c>
      <c r="B18" s="140" t="s">
        <v>77</v>
      </c>
      <c r="C18" s="141">
        <v>996</v>
      </c>
      <c r="D18" s="141">
        <v>7707003</v>
      </c>
      <c r="E18" s="141">
        <v>122</v>
      </c>
      <c r="F18" s="141">
        <v>212</v>
      </c>
      <c r="G18" s="142">
        <v>3</v>
      </c>
      <c r="H18" s="142">
        <v>2</v>
      </c>
      <c r="I18" s="142">
        <v>3</v>
      </c>
    </row>
    <row r="19" spans="1:9" ht="48">
      <c r="A19" s="117" t="s">
        <v>78</v>
      </c>
      <c r="B19" s="140" t="s">
        <v>79</v>
      </c>
      <c r="C19" s="141">
        <v>996</v>
      </c>
      <c r="D19" s="141" t="s">
        <v>299</v>
      </c>
      <c r="E19" s="141">
        <v>0</v>
      </c>
      <c r="F19" s="141">
        <v>0</v>
      </c>
      <c r="G19" s="142">
        <f>G20</f>
        <v>2079.3440000000001</v>
      </c>
      <c r="H19" s="142">
        <f t="shared" ref="H19:I19" si="3">H20</f>
        <v>1498.4</v>
      </c>
      <c r="I19" s="142">
        <f t="shared" si="3"/>
        <v>1651.7</v>
      </c>
    </row>
    <row r="20" spans="1:9" ht="15">
      <c r="A20" s="117" t="s">
        <v>114</v>
      </c>
      <c r="B20" s="140" t="s">
        <v>79</v>
      </c>
      <c r="C20" s="141">
        <v>996</v>
      </c>
      <c r="D20" s="141" t="s">
        <v>300</v>
      </c>
      <c r="E20" s="141">
        <v>0</v>
      </c>
      <c r="F20" s="141">
        <v>200</v>
      </c>
      <c r="G20" s="142">
        <f>G21+G25+G34+G37+G24</f>
        <v>2079.3440000000001</v>
      </c>
      <c r="H20" s="142">
        <f t="shared" ref="H20" si="4">H21+H25+H34+H37+H24</f>
        <v>1498.4</v>
      </c>
      <c r="I20" s="142">
        <f>I21+I25+I34+I37+I24</f>
        <v>1651.7</v>
      </c>
    </row>
    <row r="21" spans="1:9" ht="24">
      <c r="A21" s="117" t="s">
        <v>301</v>
      </c>
      <c r="B21" s="140" t="s">
        <v>79</v>
      </c>
      <c r="C21" s="141">
        <v>996</v>
      </c>
      <c r="D21" s="141" t="s">
        <v>300</v>
      </c>
      <c r="E21" s="141">
        <v>0</v>
      </c>
      <c r="F21" s="141">
        <v>210</v>
      </c>
      <c r="G21" s="142">
        <f>G22+G23</f>
        <v>1847.0940000000001</v>
      </c>
      <c r="H21" s="142">
        <f t="shared" ref="H21:I21" si="5">H22+H23</f>
        <v>1380</v>
      </c>
      <c r="I21" s="142">
        <f t="shared" si="5"/>
        <v>1380</v>
      </c>
    </row>
    <row r="22" spans="1:9" ht="15">
      <c r="A22" s="143" t="s">
        <v>302</v>
      </c>
      <c r="B22" s="144" t="s">
        <v>79</v>
      </c>
      <c r="C22" s="145">
        <v>996</v>
      </c>
      <c r="D22" s="145" t="s">
        <v>300</v>
      </c>
      <c r="E22" s="145">
        <v>121</v>
      </c>
      <c r="F22" s="145">
        <v>211</v>
      </c>
      <c r="G22" s="146">
        <v>1432.954</v>
      </c>
      <c r="H22" s="146">
        <v>1060</v>
      </c>
      <c r="I22" s="146">
        <v>1060</v>
      </c>
    </row>
    <row r="23" spans="1:9" ht="15">
      <c r="A23" s="143" t="s">
        <v>303</v>
      </c>
      <c r="B23" s="144" t="s">
        <v>79</v>
      </c>
      <c r="C23" s="145">
        <v>996</v>
      </c>
      <c r="D23" s="145" t="s">
        <v>300</v>
      </c>
      <c r="E23" s="145">
        <v>121</v>
      </c>
      <c r="F23" s="145">
        <v>213</v>
      </c>
      <c r="G23" s="146">
        <v>414.14</v>
      </c>
      <c r="H23" s="146">
        <v>320</v>
      </c>
      <c r="I23" s="146">
        <v>320</v>
      </c>
    </row>
    <row r="24" spans="1:9" ht="15">
      <c r="A24" s="117" t="s">
        <v>298</v>
      </c>
      <c r="B24" s="140" t="s">
        <v>79</v>
      </c>
      <c r="C24" s="141">
        <v>996</v>
      </c>
      <c r="D24" s="141" t="s">
        <v>300</v>
      </c>
      <c r="E24" s="141">
        <v>122</v>
      </c>
      <c r="F24" s="141">
        <v>212</v>
      </c>
      <c r="G24" s="142">
        <v>3</v>
      </c>
      <c r="H24" s="142">
        <v>2</v>
      </c>
      <c r="I24" s="142">
        <v>3</v>
      </c>
    </row>
    <row r="25" spans="1:9" ht="15">
      <c r="A25" s="117" t="s">
        <v>304</v>
      </c>
      <c r="B25" s="140" t="s">
        <v>79</v>
      </c>
      <c r="C25" s="141">
        <v>996</v>
      </c>
      <c r="D25" s="141" t="s">
        <v>300</v>
      </c>
      <c r="E25" s="141">
        <v>240</v>
      </c>
      <c r="F25" s="141">
        <v>220</v>
      </c>
      <c r="G25" s="142">
        <f>G26+G27+G28+G29+G31+G32+G33</f>
        <v>214.24999999999997</v>
      </c>
      <c r="H25" s="142">
        <f t="shared" ref="H25:I25" si="6">H26+H27+H28+H29+H31+H32+H33</f>
        <v>87.4</v>
      </c>
      <c r="I25" s="142">
        <f t="shared" si="6"/>
        <v>193.7</v>
      </c>
    </row>
    <row r="26" spans="1:9" ht="15">
      <c r="A26" s="143" t="s">
        <v>305</v>
      </c>
      <c r="B26" s="144" t="s">
        <v>79</v>
      </c>
      <c r="C26" s="145">
        <v>996</v>
      </c>
      <c r="D26" s="145" t="s">
        <v>306</v>
      </c>
      <c r="E26" s="145">
        <v>242</v>
      </c>
      <c r="F26" s="145">
        <v>221</v>
      </c>
      <c r="G26" s="146">
        <v>75.95</v>
      </c>
      <c r="H26" s="146">
        <v>32.4</v>
      </c>
      <c r="I26" s="146">
        <v>66.7</v>
      </c>
    </row>
    <row r="27" spans="1:9" ht="15">
      <c r="A27" s="143" t="s">
        <v>307</v>
      </c>
      <c r="B27" s="144" t="s">
        <v>79</v>
      </c>
      <c r="C27" s="145">
        <v>996</v>
      </c>
      <c r="D27" s="145" t="s">
        <v>300</v>
      </c>
      <c r="E27" s="145">
        <v>244</v>
      </c>
      <c r="F27" s="145">
        <v>222</v>
      </c>
      <c r="G27" s="146">
        <v>2.8</v>
      </c>
      <c r="H27" s="146">
        <v>2</v>
      </c>
      <c r="I27" s="146">
        <v>2</v>
      </c>
    </row>
    <row r="28" spans="1:9" ht="15">
      <c r="A28" s="143" t="s">
        <v>308</v>
      </c>
      <c r="B28" s="144" t="s">
        <v>79</v>
      </c>
      <c r="C28" s="145">
        <v>996</v>
      </c>
      <c r="D28" s="145" t="s">
        <v>300</v>
      </c>
      <c r="E28" s="145">
        <v>244</v>
      </c>
      <c r="F28" s="145">
        <v>223</v>
      </c>
      <c r="G28" s="146">
        <v>63</v>
      </c>
      <c r="H28" s="146">
        <v>30</v>
      </c>
      <c r="I28" s="146">
        <v>42</v>
      </c>
    </row>
    <row r="29" spans="1:9" ht="15">
      <c r="A29" s="237" t="s">
        <v>309</v>
      </c>
      <c r="B29" s="238" t="s">
        <v>79</v>
      </c>
      <c r="C29" s="239">
        <v>996</v>
      </c>
      <c r="D29" s="239" t="s">
        <v>300</v>
      </c>
      <c r="E29" s="239">
        <v>242</v>
      </c>
      <c r="F29" s="246">
        <v>225</v>
      </c>
      <c r="G29" s="240">
        <v>4.5999999999999996</v>
      </c>
      <c r="H29" s="240">
        <v>2</v>
      </c>
      <c r="I29" s="240">
        <v>2</v>
      </c>
    </row>
    <row r="30" spans="1:9" ht="15" hidden="1">
      <c r="A30" s="237"/>
      <c r="B30" s="238"/>
      <c r="C30" s="239"/>
      <c r="D30" s="239"/>
      <c r="E30" s="239"/>
      <c r="F30" s="247"/>
      <c r="G30" s="240"/>
      <c r="H30" s="240"/>
      <c r="I30" s="240"/>
    </row>
    <row r="31" spans="1:9" ht="15">
      <c r="A31" s="143" t="s">
        <v>309</v>
      </c>
      <c r="B31" s="144" t="s">
        <v>79</v>
      </c>
      <c r="C31" s="145">
        <v>996</v>
      </c>
      <c r="D31" s="145" t="s">
        <v>300</v>
      </c>
      <c r="E31" s="145">
        <v>244</v>
      </c>
      <c r="F31" s="145">
        <v>225</v>
      </c>
      <c r="G31" s="146">
        <v>0</v>
      </c>
      <c r="H31" s="146">
        <v>5</v>
      </c>
      <c r="I31" s="146">
        <v>20</v>
      </c>
    </row>
    <row r="32" spans="1:9" ht="15">
      <c r="A32" s="143" t="s">
        <v>310</v>
      </c>
      <c r="B32" s="144" t="s">
        <v>79</v>
      </c>
      <c r="C32" s="145">
        <v>996</v>
      </c>
      <c r="D32" s="145" t="s">
        <v>300</v>
      </c>
      <c r="E32" s="145">
        <v>242</v>
      </c>
      <c r="F32" s="145">
        <v>226</v>
      </c>
      <c r="G32" s="146">
        <v>66.3</v>
      </c>
      <c r="H32" s="146">
        <v>11</v>
      </c>
      <c r="I32" s="146">
        <v>41</v>
      </c>
    </row>
    <row r="33" spans="1:9" ht="15">
      <c r="A33" s="143" t="s">
        <v>310</v>
      </c>
      <c r="B33" s="144" t="s">
        <v>79</v>
      </c>
      <c r="C33" s="145">
        <v>996</v>
      </c>
      <c r="D33" s="145" t="s">
        <v>300</v>
      </c>
      <c r="E33" s="145">
        <v>244</v>
      </c>
      <c r="F33" s="145">
        <v>226</v>
      </c>
      <c r="G33" s="146">
        <v>1.6</v>
      </c>
      <c r="H33" s="146">
        <v>5</v>
      </c>
      <c r="I33" s="146">
        <v>20</v>
      </c>
    </row>
    <row r="34" spans="1:9" ht="15">
      <c r="A34" s="117" t="s">
        <v>311</v>
      </c>
      <c r="B34" s="140" t="s">
        <v>79</v>
      </c>
      <c r="C34" s="141">
        <v>996</v>
      </c>
      <c r="D34" s="145" t="s">
        <v>300</v>
      </c>
      <c r="E34" s="141">
        <v>0</v>
      </c>
      <c r="F34" s="141">
        <v>290</v>
      </c>
      <c r="G34" s="142">
        <f>G35+G36</f>
        <v>3</v>
      </c>
      <c r="H34" s="142">
        <f t="shared" ref="H34:I34" si="7">H35+H36</f>
        <v>7</v>
      </c>
      <c r="I34" s="142">
        <f t="shared" si="7"/>
        <v>7</v>
      </c>
    </row>
    <row r="35" spans="1:9" ht="15">
      <c r="A35" s="143" t="s">
        <v>312</v>
      </c>
      <c r="B35" s="144" t="s">
        <v>79</v>
      </c>
      <c r="C35" s="145">
        <v>996</v>
      </c>
      <c r="D35" s="145" t="s">
        <v>300</v>
      </c>
      <c r="E35" s="145">
        <v>244</v>
      </c>
      <c r="F35" s="145">
        <v>290</v>
      </c>
      <c r="G35" s="146">
        <v>1</v>
      </c>
      <c r="H35" s="146">
        <v>5</v>
      </c>
      <c r="I35" s="146">
        <v>5</v>
      </c>
    </row>
    <row r="36" spans="1:9" ht="15">
      <c r="A36" s="143" t="s">
        <v>312</v>
      </c>
      <c r="B36" s="144" t="s">
        <v>79</v>
      </c>
      <c r="C36" s="145">
        <v>996</v>
      </c>
      <c r="D36" s="145" t="s">
        <v>300</v>
      </c>
      <c r="E36" s="145">
        <v>852</v>
      </c>
      <c r="F36" s="145">
        <v>290</v>
      </c>
      <c r="G36" s="146">
        <v>2</v>
      </c>
      <c r="H36" s="146">
        <v>2</v>
      </c>
      <c r="I36" s="146">
        <v>2</v>
      </c>
    </row>
    <row r="37" spans="1:9" ht="15">
      <c r="A37" s="117" t="s">
        <v>313</v>
      </c>
      <c r="B37" s="140" t="s">
        <v>79</v>
      </c>
      <c r="C37" s="141">
        <v>996</v>
      </c>
      <c r="D37" s="141" t="s">
        <v>300</v>
      </c>
      <c r="E37" s="141">
        <v>0</v>
      </c>
      <c r="F37" s="141">
        <v>300</v>
      </c>
      <c r="G37" s="142">
        <f>G38+G39+G40</f>
        <v>12</v>
      </c>
      <c r="H37" s="142">
        <f t="shared" ref="H37:I37" si="8">H38+H39+H40</f>
        <v>22</v>
      </c>
      <c r="I37" s="142">
        <f t="shared" si="8"/>
        <v>68</v>
      </c>
    </row>
    <row r="38" spans="1:9" ht="15">
      <c r="A38" s="143" t="s">
        <v>314</v>
      </c>
      <c r="B38" s="144" t="s">
        <v>79</v>
      </c>
      <c r="C38" s="145">
        <v>996</v>
      </c>
      <c r="D38" s="145" t="s">
        <v>300</v>
      </c>
      <c r="E38" s="145">
        <v>244</v>
      </c>
      <c r="F38" s="145">
        <v>310</v>
      </c>
      <c r="G38" s="146">
        <v>0</v>
      </c>
      <c r="H38" s="146">
        <v>5</v>
      </c>
      <c r="I38" s="146">
        <v>15</v>
      </c>
    </row>
    <row r="39" spans="1:9" ht="15">
      <c r="A39" s="143" t="s">
        <v>238</v>
      </c>
      <c r="B39" s="144" t="s">
        <v>79</v>
      </c>
      <c r="C39" s="145">
        <v>996</v>
      </c>
      <c r="D39" s="145" t="s">
        <v>300</v>
      </c>
      <c r="E39" s="145">
        <v>242</v>
      </c>
      <c r="F39" s="145">
        <v>340</v>
      </c>
      <c r="G39" s="146">
        <v>0</v>
      </c>
      <c r="H39" s="146">
        <v>2</v>
      </c>
      <c r="I39" s="146">
        <v>12</v>
      </c>
    </row>
    <row r="40" spans="1:9" ht="15">
      <c r="A40" s="143" t="s">
        <v>238</v>
      </c>
      <c r="B40" s="144" t="s">
        <v>79</v>
      </c>
      <c r="C40" s="145">
        <v>996</v>
      </c>
      <c r="D40" s="145" t="s">
        <v>300</v>
      </c>
      <c r="E40" s="145">
        <v>244</v>
      </c>
      <c r="F40" s="145">
        <v>340</v>
      </c>
      <c r="G40" s="146">
        <v>12</v>
      </c>
      <c r="H40" s="146">
        <v>15</v>
      </c>
      <c r="I40" s="146">
        <v>41</v>
      </c>
    </row>
    <row r="41" spans="1:9" ht="36">
      <c r="A41" s="117" t="s">
        <v>315</v>
      </c>
      <c r="B41" s="140" t="s">
        <v>81</v>
      </c>
      <c r="C41" s="141">
        <v>996</v>
      </c>
      <c r="D41" s="141" t="s">
        <v>299</v>
      </c>
      <c r="E41" s="141">
        <v>500</v>
      </c>
      <c r="F41" s="141">
        <v>0</v>
      </c>
      <c r="G41" s="142">
        <f>G42</f>
        <v>9</v>
      </c>
      <c r="H41" s="142">
        <f t="shared" ref="H41:I41" si="9">H42</f>
        <v>9</v>
      </c>
      <c r="I41" s="142">
        <f t="shared" si="9"/>
        <v>9</v>
      </c>
    </row>
    <row r="42" spans="1:9" ht="24">
      <c r="A42" s="143" t="s">
        <v>316</v>
      </c>
      <c r="B42" s="144" t="s">
        <v>81</v>
      </c>
      <c r="C42" s="145">
        <v>996</v>
      </c>
      <c r="D42" s="145" t="s">
        <v>317</v>
      </c>
      <c r="E42" s="145">
        <v>500</v>
      </c>
      <c r="F42" s="145">
        <v>250</v>
      </c>
      <c r="G42" s="146">
        <v>9</v>
      </c>
      <c r="H42" s="146">
        <v>9</v>
      </c>
      <c r="I42" s="146">
        <v>9</v>
      </c>
    </row>
    <row r="43" spans="1:9" ht="15.75" customHeight="1">
      <c r="A43" s="143" t="s">
        <v>318</v>
      </c>
      <c r="B43" s="144" t="s">
        <v>81</v>
      </c>
      <c r="C43" s="145">
        <v>996</v>
      </c>
      <c r="D43" s="145" t="s">
        <v>317</v>
      </c>
      <c r="E43" s="145">
        <v>540</v>
      </c>
      <c r="F43" s="145">
        <v>251</v>
      </c>
      <c r="G43" s="146">
        <v>9</v>
      </c>
      <c r="H43" s="146">
        <v>9</v>
      </c>
      <c r="I43" s="146">
        <v>9</v>
      </c>
    </row>
    <row r="44" spans="1:9" ht="24">
      <c r="A44" s="117" t="s">
        <v>239</v>
      </c>
      <c r="B44" s="140" t="s">
        <v>240</v>
      </c>
      <c r="C44" s="141">
        <v>996</v>
      </c>
      <c r="D44" s="141" t="s">
        <v>319</v>
      </c>
      <c r="E44" s="141">
        <v>880</v>
      </c>
      <c r="F44" s="141">
        <v>290</v>
      </c>
      <c r="G44" s="142">
        <v>0</v>
      </c>
      <c r="H44" s="142">
        <v>95</v>
      </c>
      <c r="I44" s="142">
        <v>0</v>
      </c>
    </row>
    <row r="45" spans="1:9" ht="15">
      <c r="A45" s="117" t="s">
        <v>82</v>
      </c>
      <c r="B45" s="140" t="s">
        <v>83</v>
      </c>
      <c r="C45" s="141">
        <v>996</v>
      </c>
      <c r="D45" s="141" t="s">
        <v>299</v>
      </c>
      <c r="E45" s="141">
        <v>800</v>
      </c>
      <c r="F45" s="141">
        <v>0</v>
      </c>
      <c r="G45" s="142">
        <f>G46</f>
        <v>3</v>
      </c>
      <c r="H45" s="142">
        <f t="shared" ref="H45:I45" si="10">H46</f>
        <v>3</v>
      </c>
      <c r="I45" s="142">
        <f t="shared" si="10"/>
        <v>3</v>
      </c>
    </row>
    <row r="46" spans="1:9" ht="15">
      <c r="A46" s="143" t="s">
        <v>320</v>
      </c>
      <c r="B46" s="144" t="s">
        <v>83</v>
      </c>
      <c r="C46" s="145">
        <v>996</v>
      </c>
      <c r="D46" s="145" t="s">
        <v>321</v>
      </c>
      <c r="E46" s="145">
        <v>800</v>
      </c>
      <c r="F46" s="145">
        <v>0</v>
      </c>
      <c r="G46" s="146">
        <v>3</v>
      </c>
      <c r="H46" s="146">
        <v>3</v>
      </c>
      <c r="I46" s="146">
        <v>3</v>
      </c>
    </row>
    <row r="47" spans="1:9" ht="15">
      <c r="A47" s="143" t="s">
        <v>122</v>
      </c>
      <c r="B47" s="144" t="s">
        <v>83</v>
      </c>
      <c r="C47" s="145">
        <v>996</v>
      </c>
      <c r="D47" s="145" t="s">
        <v>321</v>
      </c>
      <c r="E47" s="145">
        <v>870</v>
      </c>
      <c r="F47" s="145">
        <v>200</v>
      </c>
      <c r="G47" s="146">
        <v>3</v>
      </c>
      <c r="H47" s="146">
        <v>3</v>
      </c>
      <c r="I47" s="146">
        <v>3</v>
      </c>
    </row>
    <row r="48" spans="1:9" ht="15">
      <c r="A48" s="143" t="s">
        <v>312</v>
      </c>
      <c r="B48" s="144" t="s">
        <v>83</v>
      </c>
      <c r="C48" s="145">
        <v>996</v>
      </c>
      <c r="D48" s="145" t="s">
        <v>321</v>
      </c>
      <c r="E48" s="145">
        <v>870</v>
      </c>
      <c r="F48" s="145">
        <v>290</v>
      </c>
      <c r="G48" s="146">
        <v>3</v>
      </c>
      <c r="H48" s="146">
        <v>3</v>
      </c>
      <c r="I48" s="146">
        <v>3</v>
      </c>
    </row>
    <row r="49" spans="1:9" ht="96">
      <c r="A49" s="117" t="s">
        <v>250</v>
      </c>
      <c r="B49" s="140" t="s">
        <v>248</v>
      </c>
      <c r="C49" s="141">
        <v>996</v>
      </c>
      <c r="D49" s="141" t="s">
        <v>249</v>
      </c>
      <c r="E49" s="141">
        <v>200</v>
      </c>
      <c r="F49" s="141">
        <v>0</v>
      </c>
      <c r="G49" s="142">
        <v>0.7</v>
      </c>
      <c r="H49" s="142">
        <v>0.7</v>
      </c>
      <c r="I49" s="142">
        <v>0.7</v>
      </c>
    </row>
    <row r="50" spans="1:9" ht="15">
      <c r="A50" s="143" t="s">
        <v>238</v>
      </c>
      <c r="B50" s="144" t="s">
        <v>248</v>
      </c>
      <c r="C50" s="145">
        <v>996</v>
      </c>
      <c r="D50" s="145" t="s">
        <v>249</v>
      </c>
      <c r="E50" s="145">
        <v>244</v>
      </c>
      <c r="F50" s="145">
        <v>340</v>
      </c>
      <c r="G50" s="146">
        <v>0.7</v>
      </c>
      <c r="H50" s="146">
        <v>0.7</v>
      </c>
      <c r="I50" s="146">
        <v>0.7</v>
      </c>
    </row>
    <row r="51" spans="1:9" ht="15">
      <c r="A51" s="117" t="s">
        <v>147</v>
      </c>
      <c r="B51" s="140" t="s">
        <v>146</v>
      </c>
      <c r="C51" s="141">
        <v>996</v>
      </c>
      <c r="D51" s="141" t="s">
        <v>322</v>
      </c>
      <c r="E51" s="141">
        <v>0</v>
      </c>
      <c r="F51" s="141">
        <v>0</v>
      </c>
      <c r="G51" s="142">
        <f>G52+G55</f>
        <v>39.200000000000003</v>
      </c>
      <c r="H51" s="142">
        <f>H52+H56</f>
        <v>37.5</v>
      </c>
      <c r="I51" s="142">
        <f>I52+I56</f>
        <v>37.5</v>
      </c>
    </row>
    <row r="52" spans="1:9" ht="24">
      <c r="A52" s="147" t="s">
        <v>323</v>
      </c>
      <c r="B52" s="140" t="s">
        <v>146</v>
      </c>
      <c r="C52" s="141">
        <v>996</v>
      </c>
      <c r="D52" s="141" t="s">
        <v>322</v>
      </c>
      <c r="E52" s="141">
        <v>120</v>
      </c>
      <c r="F52" s="141">
        <v>210</v>
      </c>
      <c r="G52" s="142">
        <f>G53+G54</f>
        <v>37.700000000000003</v>
      </c>
      <c r="H52" s="142">
        <f t="shared" ref="H52:I52" si="11">H53+H54</f>
        <v>37</v>
      </c>
      <c r="I52" s="142">
        <f t="shared" si="11"/>
        <v>37</v>
      </c>
    </row>
    <row r="53" spans="1:9" ht="15">
      <c r="A53" s="148" t="s">
        <v>296</v>
      </c>
      <c r="B53" s="144" t="s">
        <v>146</v>
      </c>
      <c r="C53" s="145">
        <v>996</v>
      </c>
      <c r="D53" s="145" t="s">
        <v>322</v>
      </c>
      <c r="E53" s="145">
        <v>121</v>
      </c>
      <c r="F53" s="145">
        <v>211</v>
      </c>
      <c r="G53" s="146">
        <v>27.4</v>
      </c>
      <c r="H53" s="146">
        <v>28</v>
      </c>
      <c r="I53" s="146">
        <v>28</v>
      </c>
    </row>
    <row r="54" spans="1:9" ht="15">
      <c r="A54" s="148" t="s">
        <v>297</v>
      </c>
      <c r="B54" s="144" t="s">
        <v>146</v>
      </c>
      <c r="C54" s="145">
        <v>996</v>
      </c>
      <c r="D54" s="145" t="s">
        <v>322</v>
      </c>
      <c r="E54" s="145">
        <v>121</v>
      </c>
      <c r="F54" s="145">
        <v>213</v>
      </c>
      <c r="G54" s="146">
        <v>10.3</v>
      </c>
      <c r="H54" s="146">
        <v>9</v>
      </c>
      <c r="I54" s="146">
        <v>9</v>
      </c>
    </row>
    <row r="55" spans="1:9" ht="15">
      <c r="A55" s="204" t="s">
        <v>313</v>
      </c>
      <c r="B55" s="205" t="s">
        <v>146</v>
      </c>
      <c r="C55" s="203">
        <v>996</v>
      </c>
      <c r="D55" s="203" t="s">
        <v>322</v>
      </c>
      <c r="E55" s="203">
        <v>240</v>
      </c>
      <c r="F55" s="203">
        <v>300</v>
      </c>
      <c r="G55" s="202">
        <f>G56+G57</f>
        <v>1.5</v>
      </c>
      <c r="H55" s="202">
        <f t="shared" ref="H55:I55" si="12">H56</f>
        <v>0.5</v>
      </c>
      <c r="I55" s="202">
        <f t="shared" si="12"/>
        <v>0.5</v>
      </c>
    </row>
    <row r="56" spans="1:9" ht="15">
      <c r="A56" s="204" t="s">
        <v>305</v>
      </c>
      <c r="B56" s="140" t="s">
        <v>146</v>
      </c>
      <c r="C56" s="141">
        <v>996</v>
      </c>
      <c r="D56" s="141" t="s">
        <v>322</v>
      </c>
      <c r="E56" s="141">
        <v>244</v>
      </c>
      <c r="F56" s="141">
        <v>221</v>
      </c>
      <c r="G56" s="142">
        <v>0.5</v>
      </c>
      <c r="H56" s="142">
        <v>0.5</v>
      </c>
      <c r="I56" s="142">
        <v>0.5</v>
      </c>
    </row>
    <row r="57" spans="1:9" ht="15.75" customHeight="1">
      <c r="A57" s="198" t="s">
        <v>238</v>
      </c>
      <c r="B57" s="199" t="s">
        <v>146</v>
      </c>
      <c r="C57" s="200">
        <v>996</v>
      </c>
      <c r="D57" s="200" t="s">
        <v>322</v>
      </c>
      <c r="E57" s="200">
        <v>244</v>
      </c>
      <c r="F57" s="200">
        <v>340</v>
      </c>
      <c r="G57" s="201">
        <v>1</v>
      </c>
      <c r="H57" s="201">
        <v>2.7</v>
      </c>
      <c r="I57" s="201">
        <v>2.8</v>
      </c>
    </row>
    <row r="58" spans="1:9" ht="39" customHeight="1">
      <c r="A58" s="245" t="s">
        <v>324</v>
      </c>
      <c r="B58" s="242" t="s">
        <v>87</v>
      </c>
      <c r="C58" s="244">
        <v>996</v>
      </c>
      <c r="D58" s="244" t="s">
        <v>299</v>
      </c>
      <c r="E58" s="244">
        <v>0</v>
      </c>
      <c r="F58" s="244">
        <v>0</v>
      </c>
      <c r="G58" s="241">
        <f>G62+G64+G60</f>
        <v>12.1</v>
      </c>
      <c r="H58" s="241">
        <f t="shared" ref="H58:I58" si="13">H62+H64+H60</f>
        <v>24.8</v>
      </c>
      <c r="I58" s="241">
        <f t="shared" si="13"/>
        <v>22.8</v>
      </c>
    </row>
    <row r="59" spans="1:9" ht="1.5" customHeight="1">
      <c r="A59" s="245"/>
      <c r="B59" s="242"/>
      <c r="C59" s="244"/>
      <c r="D59" s="244"/>
      <c r="E59" s="244"/>
      <c r="F59" s="244"/>
      <c r="G59" s="241"/>
      <c r="H59" s="241"/>
      <c r="I59" s="241"/>
    </row>
    <row r="60" spans="1:9" ht="36">
      <c r="A60" s="117" t="s">
        <v>325</v>
      </c>
      <c r="B60" s="140" t="s">
        <v>87</v>
      </c>
      <c r="C60" s="141">
        <v>996</v>
      </c>
      <c r="D60" s="141" t="s">
        <v>299</v>
      </c>
      <c r="E60" s="141">
        <v>0</v>
      </c>
      <c r="F60" s="141">
        <v>0</v>
      </c>
      <c r="G60" s="146">
        <f>G61</f>
        <v>2</v>
      </c>
      <c r="H60" s="146">
        <f>H61</f>
        <v>4</v>
      </c>
      <c r="I60" s="146">
        <f>I61</f>
        <v>2</v>
      </c>
    </row>
    <row r="61" spans="1:9" ht="15">
      <c r="A61" s="143" t="s">
        <v>326</v>
      </c>
      <c r="B61" s="144" t="s">
        <v>87</v>
      </c>
      <c r="C61" s="145">
        <v>996</v>
      </c>
      <c r="D61" s="145" t="s">
        <v>327</v>
      </c>
      <c r="E61" s="145">
        <v>244</v>
      </c>
      <c r="F61" s="145">
        <v>226</v>
      </c>
      <c r="G61" s="146">
        <v>2</v>
      </c>
      <c r="H61" s="146">
        <v>4</v>
      </c>
      <c r="I61" s="146">
        <v>2</v>
      </c>
    </row>
    <row r="62" spans="1:9" ht="24">
      <c r="A62" s="117" t="s">
        <v>328</v>
      </c>
      <c r="B62" s="140" t="s">
        <v>87</v>
      </c>
      <c r="C62" s="141">
        <v>996</v>
      </c>
      <c r="D62" s="141" t="s">
        <v>299</v>
      </c>
      <c r="E62" s="141">
        <v>0</v>
      </c>
      <c r="F62" s="141">
        <v>0</v>
      </c>
      <c r="G62" s="146">
        <f>G63</f>
        <v>0</v>
      </c>
      <c r="H62" s="146">
        <v>10</v>
      </c>
      <c r="I62" s="146">
        <v>10</v>
      </c>
    </row>
    <row r="63" spans="1:9" ht="15">
      <c r="A63" s="143" t="s">
        <v>326</v>
      </c>
      <c r="B63" s="144" t="s">
        <v>87</v>
      </c>
      <c r="C63" s="145">
        <v>996</v>
      </c>
      <c r="D63" s="145" t="s">
        <v>300</v>
      </c>
      <c r="E63" s="145">
        <v>244</v>
      </c>
      <c r="F63" s="145">
        <v>226</v>
      </c>
      <c r="G63" s="146">
        <v>0</v>
      </c>
      <c r="H63" s="146">
        <v>10</v>
      </c>
      <c r="I63" s="146">
        <v>10</v>
      </c>
    </row>
    <row r="64" spans="1:9" ht="36">
      <c r="A64" s="117" t="s">
        <v>329</v>
      </c>
      <c r="B64" s="140" t="s">
        <v>87</v>
      </c>
      <c r="C64" s="141">
        <v>996</v>
      </c>
      <c r="D64" s="141" t="s">
        <v>330</v>
      </c>
      <c r="E64" s="141">
        <v>0</v>
      </c>
      <c r="F64" s="141">
        <v>0</v>
      </c>
      <c r="G64" s="142">
        <f>G65</f>
        <v>10.1</v>
      </c>
      <c r="H64" s="142">
        <f t="shared" ref="H64:I64" si="14">H65</f>
        <v>10.8</v>
      </c>
      <c r="I64" s="142">
        <f t="shared" si="14"/>
        <v>10.8</v>
      </c>
    </row>
    <row r="65" spans="1:9" ht="15">
      <c r="A65" s="143" t="s">
        <v>20</v>
      </c>
      <c r="B65" s="144" t="s">
        <v>87</v>
      </c>
      <c r="C65" s="145">
        <v>996</v>
      </c>
      <c r="D65" s="145" t="s">
        <v>330</v>
      </c>
      <c r="E65" s="145">
        <v>540</v>
      </c>
      <c r="F65" s="145">
        <v>0</v>
      </c>
      <c r="G65" s="146">
        <v>10.1</v>
      </c>
      <c r="H65" s="146">
        <v>10.8</v>
      </c>
      <c r="I65" s="146">
        <v>10.8</v>
      </c>
    </row>
    <row r="66" spans="1:9" ht="24">
      <c r="A66" s="143" t="s">
        <v>331</v>
      </c>
      <c r="B66" s="144" t="s">
        <v>87</v>
      </c>
      <c r="C66" s="145">
        <v>996</v>
      </c>
      <c r="D66" s="145" t="s">
        <v>330</v>
      </c>
      <c r="E66" s="145">
        <v>540</v>
      </c>
      <c r="F66" s="145">
        <v>251</v>
      </c>
      <c r="G66" s="146">
        <v>10.1</v>
      </c>
      <c r="H66" s="146">
        <v>10.8</v>
      </c>
      <c r="I66" s="146">
        <v>10.8</v>
      </c>
    </row>
    <row r="67" spans="1:9" ht="15">
      <c r="A67" s="117" t="s">
        <v>332</v>
      </c>
      <c r="B67" s="140" t="s">
        <v>89</v>
      </c>
      <c r="C67" s="141">
        <v>996</v>
      </c>
      <c r="D67" s="141" t="s">
        <v>299</v>
      </c>
      <c r="E67" s="141">
        <v>240</v>
      </c>
      <c r="F67" s="141">
        <v>0</v>
      </c>
      <c r="G67" s="142">
        <f>G68</f>
        <v>0</v>
      </c>
      <c r="H67" s="142">
        <f t="shared" ref="H67:I67" si="15">H68</f>
        <v>6</v>
      </c>
      <c r="I67" s="142">
        <f t="shared" si="15"/>
        <v>8</v>
      </c>
    </row>
    <row r="68" spans="1:9" ht="36">
      <c r="A68" s="117" t="s">
        <v>123</v>
      </c>
      <c r="B68" s="144" t="s">
        <v>89</v>
      </c>
      <c r="C68" s="145">
        <v>996</v>
      </c>
      <c r="D68" s="145" t="s">
        <v>333</v>
      </c>
      <c r="E68" s="145">
        <v>244</v>
      </c>
      <c r="F68" s="145">
        <v>0</v>
      </c>
      <c r="G68" s="142">
        <f>G69+G70+G71</f>
        <v>0</v>
      </c>
      <c r="H68" s="142">
        <f t="shared" ref="H68:I68" si="16">H69+H70+H71</f>
        <v>6</v>
      </c>
      <c r="I68" s="142">
        <f t="shared" si="16"/>
        <v>8</v>
      </c>
    </row>
    <row r="69" spans="1:9" ht="15">
      <c r="A69" s="143" t="s">
        <v>326</v>
      </c>
      <c r="B69" s="144" t="s">
        <v>89</v>
      </c>
      <c r="C69" s="145">
        <v>996</v>
      </c>
      <c r="D69" s="145" t="s">
        <v>333</v>
      </c>
      <c r="E69" s="145">
        <v>244</v>
      </c>
      <c r="F69" s="145">
        <v>226</v>
      </c>
      <c r="G69" s="146">
        <v>0</v>
      </c>
      <c r="H69" s="146">
        <v>1</v>
      </c>
      <c r="I69" s="146">
        <v>2</v>
      </c>
    </row>
    <row r="70" spans="1:9" ht="15">
      <c r="A70" s="143" t="s">
        <v>314</v>
      </c>
      <c r="B70" s="144" t="s">
        <v>89</v>
      </c>
      <c r="C70" s="145">
        <v>996</v>
      </c>
      <c r="D70" s="145" t="s">
        <v>333</v>
      </c>
      <c r="E70" s="145">
        <v>244</v>
      </c>
      <c r="F70" s="145">
        <v>310</v>
      </c>
      <c r="G70" s="146">
        <v>0</v>
      </c>
      <c r="H70" s="146">
        <v>2</v>
      </c>
      <c r="I70" s="146">
        <v>3</v>
      </c>
    </row>
    <row r="71" spans="1:9" ht="15">
      <c r="A71" s="143" t="s">
        <v>238</v>
      </c>
      <c r="B71" s="144" t="s">
        <v>89</v>
      </c>
      <c r="C71" s="145">
        <v>996</v>
      </c>
      <c r="D71" s="145" t="s">
        <v>333</v>
      </c>
      <c r="E71" s="145">
        <v>244</v>
      </c>
      <c r="F71" s="145">
        <v>340</v>
      </c>
      <c r="G71" s="146">
        <v>0</v>
      </c>
      <c r="H71" s="146">
        <v>3</v>
      </c>
      <c r="I71" s="146">
        <v>3</v>
      </c>
    </row>
    <row r="72" spans="1:9" ht="15">
      <c r="A72" s="117" t="s">
        <v>334</v>
      </c>
      <c r="B72" s="140" t="s">
        <v>91</v>
      </c>
      <c r="C72" s="141">
        <v>996</v>
      </c>
      <c r="D72" s="141" t="s">
        <v>299</v>
      </c>
      <c r="E72" s="141">
        <v>240</v>
      </c>
      <c r="F72" s="141">
        <v>0</v>
      </c>
      <c r="G72" s="142">
        <f>G73</f>
        <v>146.36000000000001</v>
      </c>
      <c r="H72" s="142">
        <f t="shared" ref="H72:I73" si="17">H73</f>
        <v>150.5</v>
      </c>
      <c r="I72" s="142">
        <f t="shared" si="17"/>
        <v>124.8</v>
      </c>
    </row>
    <row r="73" spans="1:9" ht="15">
      <c r="A73" s="117" t="s">
        <v>92</v>
      </c>
      <c r="B73" s="140" t="s">
        <v>93</v>
      </c>
      <c r="C73" s="141">
        <v>996</v>
      </c>
      <c r="D73" s="141" t="s">
        <v>335</v>
      </c>
      <c r="E73" s="141">
        <v>244</v>
      </c>
      <c r="F73" s="141">
        <v>220</v>
      </c>
      <c r="G73" s="142">
        <f>G74</f>
        <v>146.36000000000001</v>
      </c>
      <c r="H73" s="142">
        <f t="shared" si="17"/>
        <v>150.5</v>
      </c>
      <c r="I73" s="142">
        <f t="shared" si="17"/>
        <v>124.8</v>
      </c>
    </row>
    <row r="74" spans="1:9" ht="15">
      <c r="A74" s="143" t="s">
        <v>309</v>
      </c>
      <c r="B74" s="144" t="s">
        <v>93</v>
      </c>
      <c r="C74" s="145">
        <v>996</v>
      </c>
      <c r="D74" s="145" t="s">
        <v>336</v>
      </c>
      <c r="E74" s="145">
        <v>244</v>
      </c>
      <c r="F74" s="145">
        <v>225</v>
      </c>
      <c r="G74" s="146">
        <v>146.36000000000001</v>
      </c>
      <c r="H74" s="146">
        <v>150.5</v>
      </c>
      <c r="I74" s="146">
        <v>124.8</v>
      </c>
    </row>
    <row r="75" spans="1:9" ht="15">
      <c r="A75" s="117" t="s">
        <v>337</v>
      </c>
      <c r="B75" s="140" t="s">
        <v>95</v>
      </c>
      <c r="C75" s="141">
        <v>996</v>
      </c>
      <c r="D75" s="141" t="s">
        <v>299</v>
      </c>
      <c r="E75" s="141">
        <v>0</v>
      </c>
      <c r="F75" s="141">
        <v>0</v>
      </c>
      <c r="G75" s="142">
        <f>G76</f>
        <v>185.721</v>
      </c>
      <c r="H75" s="142">
        <f t="shared" ref="H75:I75" si="18">H76</f>
        <v>90.2</v>
      </c>
      <c r="I75" s="142">
        <f t="shared" si="18"/>
        <v>50.2</v>
      </c>
    </row>
    <row r="76" spans="1:9" ht="15">
      <c r="A76" s="117" t="s">
        <v>103</v>
      </c>
      <c r="B76" s="140" t="s">
        <v>104</v>
      </c>
      <c r="C76" s="141">
        <v>996</v>
      </c>
      <c r="D76" s="141" t="s">
        <v>299</v>
      </c>
      <c r="E76" s="141">
        <v>0</v>
      </c>
      <c r="F76" s="141">
        <v>0</v>
      </c>
      <c r="G76" s="142">
        <f>G77+G79+G81+G83+G85</f>
        <v>185.721</v>
      </c>
      <c r="H76" s="142">
        <f t="shared" ref="H76:I76" si="19">H77+H79+H81+H83+H85</f>
        <v>90.2</v>
      </c>
      <c r="I76" s="142">
        <f t="shared" si="19"/>
        <v>50.2</v>
      </c>
    </row>
    <row r="77" spans="1:9" ht="24">
      <c r="A77" s="149" t="s">
        <v>124</v>
      </c>
      <c r="B77" s="150" t="s">
        <v>104</v>
      </c>
      <c r="C77" s="151">
        <v>996</v>
      </c>
      <c r="D77" s="151" t="s">
        <v>338</v>
      </c>
      <c r="E77" s="151">
        <v>240</v>
      </c>
      <c r="F77" s="151">
        <v>0</v>
      </c>
      <c r="G77" s="152">
        <f>G78</f>
        <v>0</v>
      </c>
      <c r="H77" s="152">
        <f t="shared" ref="H77:I77" si="20">H78</f>
        <v>12.2</v>
      </c>
      <c r="I77" s="152">
        <f t="shared" si="20"/>
        <v>10</v>
      </c>
    </row>
    <row r="78" spans="1:9" ht="15">
      <c r="A78" s="143" t="s">
        <v>326</v>
      </c>
      <c r="B78" s="144" t="s">
        <v>104</v>
      </c>
      <c r="C78" s="145">
        <v>996</v>
      </c>
      <c r="D78" s="145" t="s">
        <v>338</v>
      </c>
      <c r="E78" s="145">
        <v>244</v>
      </c>
      <c r="F78" s="145">
        <v>226</v>
      </c>
      <c r="G78" s="146">
        <v>0</v>
      </c>
      <c r="H78" s="146">
        <v>12.2</v>
      </c>
      <c r="I78" s="146">
        <v>10</v>
      </c>
    </row>
    <row r="79" spans="1:9" ht="24">
      <c r="A79" s="149" t="s">
        <v>129</v>
      </c>
      <c r="B79" s="144" t="s">
        <v>104</v>
      </c>
      <c r="C79" s="145">
        <v>996</v>
      </c>
      <c r="D79" s="151" t="s">
        <v>336</v>
      </c>
      <c r="E79" s="145">
        <v>244</v>
      </c>
      <c r="F79" s="145">
        <v>0</v>
      </c>
      <c r="G79" s="146">
        <f>G80</f>
        <v>0</v>
      </c>
      <c r="H79" s="146">
        <f t="shared" ref="H79:I79" si="21">H80</f>
        <v>26</v>
      </c>
      <c r="I79" s="146">
        <f t="shared" si="21"/>
        <v>5</v>
      </c>
    </row>
    <row r="80" spans="1:9" ht="15">
      <c r="A80" s="143" t="s">
        <v>309</v>
      </c>
      <c r="B80" s="144" t="s">
        <v>104</v>
      </c>
      <c r="C80" s="145">
        <v>996</v>
      </c>
      <c r="D80" s="145" t="s">
        <v>336</v>
      </c>
      <c r="E80" s="145">
        <v>244</v>
      </c>
      <c r="F80" s="145">
        <v>225</v>
      </c>
      <c r="G80" s="146">
        <v>0</v>
      </c>
      <c r="H80" s="146">
        <v>26</v>
      </c>
      <c r="I80" s="146">
        <v>5</v>
      </c>
    </row>
    <row r="81" spans="1:9" ht="24">
      <c r="A81" s="149" t="s">
        <v>231</v>
      </c>
      <c r="B81" s="150" t="s">
        <v>104</v>
      </c>
      <c r="C81" s="151">
        <v>996</v>
      </c>
      <c r="D81" s="151" t="s">
        <v>339</v>
      </c>
      <c r="E81" s="151">
        <v>240</v>
      </c>
      <c r="F81" s="151">
        <v>0</v>
      </c>
      <c r="G81" s="152">
        <f>G82</f>
        <v>0</v>
      </c>
      <c r="H81" s="152">
        <f t="shared" ref="H81:I81" si="22">H82</f>
        <v>2</v>
      </c>
      <c r="I81" s="152">
        <f t="shared" si="22"/>
        <v>2</v>
      </c>
    </row>
    <row r="82" spans="1:9" ht="15">
      <c r="A82" s="143" t="s">
        <v>326</v>
      </c>
      <c r="B82" s="144" t="s">
        <v>104</v>
      </c>
      <c r="C82" s="145">
        <v>996</v>
      </c>
      <c r="D82" s="145" t="s">
        <v>339</v>
      </c>
      <c r="E82" s="145">
        <v>244</v>
      </c>
      <c r="F82" s="145">
        <v>226</v>
      </c>
      <c r="G82" s="146">
        <v>0</v>
      </c>
      <c r="H82" s="146">
        <v>2</v>
      </c>
      <c r="I82" s="146">
        <v>2</v>
      </c>
    </row>
    <row r="83" spans="1:9" ht="24">
      <c r="A83" s="149" t="s">
        <v>340</v>
      </c>
      <c r="B83" s="150" t="s">
        <v>104</v>
      </c>
      <c r="C83" s="145">
        <v>996</v>
      </c>
      <c r="D83" s="151" t="s">
        <v>341</v>
      </c>
      <c r="E83" s="151">
        <v>240</v>
      </c>
      <c r="F83" s="151">
        <v>0</v>
      </c>
      <c r="G83" s="152">
        <f>G84</f>
        <v>0</v>
      </c>
      <c r="H83" s="152">
        <f t="shared" ref="H83:I83" si="23">H84</f>
        <v>2</v>
      </c>
      <c r="I83" s="152">
        <f t="shared" si="23"/>
        <v>2</v>
      </c>
    </row>
    <row r="84" spans="1:9" ht="15">
      <c r="A84" s="143" t="s">
        <v>310</v>
      </c>
      <c r="B84" s="144" t="s">
        <v>104</v>
      </c>
      <c r="C84" s="151">
        <v>996</v>
      </c>
      <c r="D84" s="145" t="s">
        <v>341</v>
      </c>
      <c r="E84" s="145">
        <v>244</v>
      </c>
      <c r="F84" s="145">
        <v>226</v>
      </c>
      <c r="G84" s="146">
        <v>0</v>
      </c>
      <c r="H84" s="146">
        <v>2</v>
      </c>
      <c r="I84" s="146">
        <v>2</v>
      </c>
    </row>
    <row r="85" spans="1:9" ht="24">
      <c r="A85" s="149" t="s">
        <v>126</v>
      </c>
      <c r="B85" s="150" t="s">
        <v>104</v>
      </c>
      <c r="C85" s="145">
        <v>996</v>
      </c>
      <c r="D85" s="151" t="s">
        <v>342</v>
      </c>
      <c r="E85" s="151">
        <v>240</v>
      </c>
      <c r="F85" s="151">
        <v>0</v>
      </c>
      <c r="G85" s="152">
        <f>G86+G87+G88+G89+G90</f>
        <v>185.721</v>
      </c>
      <c r="H85" s="152">
        <f>H86+H87+H88+H89+H90</f>
        <v>48</v>
      </c>
      <c r="I85" s="152">
        <f>I86+I87+I88+I89+I90</f>
        <v>31.2</v>
      </c>
    </row>
    <row r="86" spans="1:9" ht="15">
      <c r="A86" s="143" t="s">
        <v>309</v>
      </c>
      <c r="B86" s="144" t="s">
        <v>104</v>
      </c>
      <c r="C86" s="145">
        <v>996</v>
      </c>
      <c r="D86" s="145" t="s">
        <v>342</v>
      </c>
      <c r="E86" s="145">
        <v>244</v>
      </c>
      <c r="F86" s="145">
        <v>225</v>
      </c>
      <c r="G86" s="146">
        <v>0</v>
      </c>
      <c r="H86" s="146">
        <v>5</v>
      </c>
      <c r="I86" s="146">
        <v>5</v>
      </c>
    </row>
    <row r="87" spans="1:9" ht="15">
      <c r="A87" s="143" t="s">
        <v>343</v>
      </c>
      <c r="B87" s="144" t="s">
        <v>104</v>
      </c>
      <c r="C87" s="145">
        <v>996</v>
      </c>
      <c r="D87" s="145" t="s">
        <v>342</v>
      </c>
      <c r="E87" s="145">
        <v>244</v>
      </c>
      <c r="F87" s="145">
        <v>224</v>
      </c>
      <c r="G87" s="146">
        <v>20.3</v>
      </c>
      <c r="H87" s="146">
        <v>18</v>
      </c>
      <c r="I87" s="146">
        <v>12</v>
      </c>
    </row>
    <row r="88" spans="1:9" ht="15">
      <c r="A88" s="143" t="s">
        <v>326</v>
      </c>
      <c r="B88" s="144" t="s">
        <v>104</v>
      </c>
      <c r="C88" s="145">
        <v>996</v>
      </c>
      <c r="D88" s="145" t="s">
        <v>342</v>
      </c>
      <c r="E88" s="145">
        <v>244</v>
      </c>
      <c r="F88" s="145">
        <v>226</v>
      </c>
      <c r="G88" s="146">
        <v>0</v>
      </c>
      <c r="H88" s="146">
        <v>10</v>
      </c>
      <c r="I88" s="146">
        <v>7.2</v>
      </c>
    </row>
    <row r="89" spans="1:9" ht="15">
      <c r="A89" s="143" t="s">
        <v>314</v>
      </c>
      <c r="B89" s="144" t="s">
        <v>104</v>
      </c>
      <c r="C89" s="151">
        <v>996</v>
      </c>
      <c r="D89" s="145" t="s">
        <v>342</v>
      </c>
      <c r="E89" s="145">
        <v>244</v>
      </c>
      <c r="F89" s="145">
        <v>310</v>
      </c>
      <c r="G89" s="146">
        <v>146.82</v>
      </c>
      <c r="H89" s="146">
        <v>15</v>
      </c>
      <c r="I89" s="146">
        <v>7</v>
      </c>
    </row>
    <row r="90" spans="1:9" ht="15">
      <c r="A90" s="143" t="s">
        <v>238</v>
      </c>
      <c r="B90" s="144" t="s">
        <v>104</v>
      </c>
      <c r="C90" s="151">
        <v>996</v>
      </c>
      <c r="D90" s="145" t="s">
        <v>342</v>
      </c>
      <c r="E90" s="145">
        <v>244</v>
      </c>
      <c r="F90" s="145">
        <v>340</v>
      </c>
      <c r="G90" s="146">
        <v>18.600999999999999</v>
      </c>
      <c r="H90" s="146">
        <v>0</v>
      </c>
      <c r="I90" s="146">
        <v>0</v>
      </c>
    </row>
    <row r="91" spans="1:9" ht="24">
      <c r="A91" s="117" t="s">
        <v>344</v>
      </c>
      <c r="B91" s="140" t="s">
        <v>101</v>
      </c>
      <c r="C91" s="153">
        <v>996</v>
      </c>
      <c r="D91" s="141" t="s">
        <v>299</v>
      </c>
      <c r="E91" s="141">
        <v>0</v>
      </c>
      <c r="F91" s="141">
        <v>0</v>
      </c>
      <c r="G91" s="142">
        <f>G92+G105</f>
        <v>452.4</v>
      </c>
      <c r="H91" s="142">
        <f>H92+H105</f>
        <v>340</v>
      </c>
      <c r="I91" s="142">
        <f t="shared" ref="I91" si="24">I92+I105</f>
        <v>340</v>
      </c>
    </row>
    <row r="92" spans="1:9" ht="36">
      <c r="A92" s="117" t="s">
        <v>345</v>
      </c>
      <c r="B92" s="140" t="s">
        <v>101</v>
      </c>
      <c r="C92" s="141">
        <v>996</v>
      </c>
      <c r="D92" s="141" t="s">
        <v>346</v>
      </c>
      <c r="E92" s="141">
        <v>0</v>
      </c>
      <c r="F92" s="141">
        <v>0</v>
      </c>
      <c r="G92" s="142">
        <f>G93+G96+G97+G102</f>
        <v>283.5</v>
      </c>
      <c r="H92" s="142">
        <f t="shared" ref="H92:I92" si="25">H93+H96+H97+H102</f>
        <v>208</v>
      </c>
      <c r="I92" s="142">
        <f t="shared" si="25"/>
        <v>208</v>
      </c>
    </row>
    <row r="93" spans="1:9" ht="24">
      <c r="A93" s="148" t="s">
        <v>347</v>
      </c>
      <c r="B93" s="154" t="s">
        <v>101</v>
      </c>
      <c r="C93" s="141">
        <v>996</v>
      </c>
      <c r="D93" s="153" t="s">
        <v>346</v>
      </c>
      <c r="E93" s="153">
        <v>111</v>
      </c>
      <c r="F93" s="153">
        <v>210</v>
      </c>
      <c r="G93" s="142">
        <f>G94+G95</f>
        <v>282.5</v>
      </c>
      <c r="H93" s="142">
        <f t="shared" ref="H93:I93" si="26">H94+H95</f>
        <v>195</v>
      </c>
      <c r="I93" s="142">
        <f t="shared" si="26"/>
        <v>195</v>
      </c>
    </row>
    <row r="94" spans="1:9" ht="15">
      <c r="A94" s="148" t="s">
        <v>296</v>
      </c>
      <c r="B94" s="144" t="s">
        <v>101</v>
      </c>
      <c r="C94" s="151">
        <v>996</v>
      </c>
      <c r="D94" s="145" t="s">
        <v>346</v>
      </c>
      <c r="E94" s="145">
        <v>111</v>
      </c>
      <c r="F94" s="145">
        <v>211</v>
      </c>
      <c r="G94" s="146">
        <v>217</v>
      </c>
      <c r="H94" s="146">
        <v>150</v>
      </c>
      <c r="I94" s="146">
        <v>150</v>
      </c>
    </row>
    <row r="95" spans="1:9" ht="15">
      <c r="A95" s="148" t="s">
        <v>297</v>
      </c>
      <c r="B95" s="144" t="s">
        <v>101</v>
      </c>
      <c r="C95" s="145">
        <v>996</v>
      </c>
      <c r="D95" s="145" t="s">
        <v>346</v>
      </c>
      <c r="E95" s="145">
        <v>111</v>
      </c>
      <c r="F95" s="145">
        <v>213</v>
      </c>
      <c r="G95" s="146">
        <v>65.5</v>
      </c>
      <c r="H95" s="146">
        <v>45</v>
      </c>
      <c r="I95" s="146">
        <v>45</v>
      </c>
    </row>
    <row r="96" spans="1:9" ht="15">
      <c r="A96" s="147" t="s">
        <v>298</v>
      </c>
      <c r="B96" s="140" t="s">
        <v>101</v>
      </c>
      <c r="C96" s="141">
        <v>996</v>
      </c>
      <c r="D96" s="141" t="s">
        <v>346</v>
      </c>
      <c r="E96" s="141">
        <v>122</v>
      </c>
      <c r="F96" s="141">
        <v>212</v>
      </c>
      <c r="G96" s="142">
        <v>0</v>
      </c>
      <c r="H96" s="142">
        <v>1</v>
      </c>
      <c r="I96" s="142">
        <v>1</v>
      </c>
    </row>
    <row r="97" spans="1:9" ht="15">
      <c r="A97" s="155" t="s">
        <v>348</v>
      </c>
      <c r="B97" s="154" t="s">
        <v>101</v>
      </c>
      <c r="C97" s="141">
        <v>996</v>
      </c>
      <c r="D97" s="141" t="s">
        <v>346</v>
      </c>
      <c r="E97" s="153">
        <v>240</v>
      </c>
      <c r="F97" s="153">
        <v>220</v>
      </c>
      <c r="G97" s="142">
        <f>G98+G99+G100+G101</f>
        <v>1</v>
      </c>
      <c r="H97" s="142">
        <f t="shared" ref="H97:I97" si="27">H98+H99+H100+H101</f>
        <v>9</v>
      </c>
      <c r="I97" s="142">
        <f t="shared" si="27"/>
        <v>9</v>
      </c>
    </row>
    <row r="98" spans="1:9" ht="15">
      <c r="A98" s="143" t="s">
        <v>307</v>
      </c>
      <c r="B98" s="144" t="s">
        <v>101</v>
      </c>
      <c r="C98" s="145">
        <v>996</v>
      </c>
      <c r="D98" s="145" t="s">
        <v>346</v>
      </c>
      <c r="E98" s="145">
        <v>244</v>
      </c>
      <c r="F98" s="145">
        <v>222</v>
      </c>
      <c r="G98" s="146">
        <v>0</v>
      </c>
      <c r="H98" s="146">
        <v>1</v>
      </c>
      <c r="I98" s="146">
        <v>1</v>
      </c>
    </row>
    <row r="99" spans="1:9" ht="15">
      <c r="A99" s="143" t="s">
        <v>308</v>
      </c>
      <c r="B99" s="144" t="s">
        <v>101</v>
      </c>
      <c r="C99" s="151">
        <v>996</v>
      </c>
      <c r="D99" s="145" t="s">
        <v>346</v>
      </c>
      <c r="E99" s="145">
        <v>244</v>
      </c>
      <c r="F99" s="145">
        <v>223</v>
      </c>
      <c r="G99" s="146">
        <v>0</v>
      </c>
      <c r="H99" s="146">
        <v>2</v>
      </c>
      <c r="I99" s="146">
        <v>2</v>
      </c>
    </row>
    <row r="100" spans="1:9" ht="15">
      <c r="A100" s="143" t="s">
        <v>310</v>
      </c>
      <c r="B100" s="144" t="s">
        <v>101</v>
      </c>
      <c r="C100" s="151">
        <v>996</v>
      </c>
      <c r="D100" s="145" t="s">
        <v>346</v>
      </c>
      <c r="E100" s="145">
        <v>244</v>
      </c>
      <c r="F100" s="145">
        <v>226</v>
      </c>
      <c r="G100" s="146">
        <v>0</v>
      </c>
      <c r="H100" s="146">
        <v>1</v>
      </c>
      <c r="I100" s="146">
        <v>1</v>
      </c>
    </row>
    <row r="101" spans="1:9" ht="15">
      <c r="A101" s="143" t="s">
        <v>312</v>
      </c>
      <c r="B101" s="144" t="s">
        <v>101</v>
      </c>
      <c r="C101" s="151">
        <v>996</v>
      </c>
      <c r="D101" s="145" t="s">
        <v>346</v>
      </c>
      <c r="E101" s="145">
        <v>244</v>
      </c>
      <c r="F101" s="145">
        <v>290</v>
      </c>
      <c r="G101" s="146">
        <v>1</v>
      </c>
      <c r="H101" s="146">
        <v>5</v>
      </c>
      <c r="I101" s="146">
        <v>5</v>
      </c>
    </row>
    <row r="102" spans="1:9" ht="15">
      <c r="A102" s="155" t="s">
        <v>313</v>
      </c>
      <c r="B102" s="154" t="s">
        <v>101</v>
      </c>
      <c r="C102" s="141">
        <v>996</v>
      </c>
      <c r="D102" s="141" t="s">
        <v>346</v>
      </c>
      <c r="E102" s="153">
        <v>240</v>
      </c>
      <c r="F102" s="153">
        <v>300</v>
      </c>
      <c r="G102" s="142">
        <f>G103+G104</f>
        <v>0</v>
      </c>
      <c r="H102" s="142">
        <f t="shared" ref="H102:I102" si="28">H103+H104</f>
        <v>3</v>
      </c>
      <c r="I102" s="142">
        <f t="shared" si="28"/>
        <v>3</v>
      </c>
    </row>
    <row r="103" spans="1:9" ht="15">
      <c r="A103" s="143" t="s">
        <v>314</v>
      </c>
      <c r="B103" s="144" t="s">
        <v>101</v>
      </c>
      <c r="C103" s="145">
        <v>996</v>
      </c>
      <c r="D103" s="145" t="s">
        <v>346</v>
      </c>
      <c r="E103" s="145">
        <v>244</v>
      </c>
      <c r="F103" s="145">
        <v>310</v>
      </c>
      <c r="G103" s="146">
        <v>0</v>
      </c>
      <c r="H103" s="146">
        <v>1</v>
      </c>
      <c r="I103" s="146">
        <v>1</v>
      </c>
    </row>
    <row r="104" spans="1:9" ht="15">
      <c r="A104" s="143" t="s">
        <v>238</v>
      </c>
      <c r="B104" s="144" t="s">
        <v>101</v>
      </c>
      <c r="C104" s="151">
        <v>996</v>
      </c>
      <c r="D104" s="145" t="s">
        <v>346</v>
      </c>
      <c r="E104" s="145">
        <v>244</v>
      </c>
      <c r="F104" s="145">
        <v>340</v>
      </c>
      <c r="G104" s="146">
        <v>0</v>
      </c>
      <c r="H104" s="146">
        <v>2</v>
      </c>
      <c r="I104" s="146">
        <v>2</v>
      </c>
    </row>
    <row r="105" spans="1:9" ht="15">
      <c r="A105" s="245" t="s">
        <v>349</v>
      </c>
      <c r="B105" s="242" t="s">
        <v>101</v>
      </c>
      <c r="C105" s="243">
        <v>996</v>
      </c>
      <c r="D105" s="244" t="s">
        <v>350</v>
      </c>
      <c r="E105" s="244">
        <v>0</v>
      </c>
      <c r="F105" s="244">
        <v>0</v>
      </c>
      <c r="G105" s="241">
        <f>G107+G110+G112</f>
        <v>168.9</v>
      </c>
      <c r="H105" s="241">
        <f t="shared" ref="H105:I105" si="29">H107+H110+H112</f>
        <v>132</v>
      </c>
      <c r="I105" s="241">
        <f t="shared" si="29"/>
        <v>132</v>
      </c>
    </row>
    <row r="106" spans="1:9" ht="15">
      <c r="A106" s="245"/>
      <c r="B106" s="242"/>
      <c r="C106" s="243"/>
      <c r="D106" s="244"/>
      <c r="E106" s="244"/>
      <c r="F106" s="244"/>
      <c r="G106" s="241"/>
      <c r="H106" s="241"/>
      <c r="I106" s="241"/>
    </row>
    <row r="107" spans="1:9" ht="24">
      <c r="A107" s="148" t="s">
        <v>347</v>
      </c>
      <c r="B107" s="154" t="s">
        <v>101</v>
      </c>
      <c r="C107" s="141">
        <v>996</v>
      </c>
      <c r="D107" s="153" t="s">
        <v>350</v>
      </c>
      <c r="E107" s="153">
        <v>111</v>
      </c>
      <c r="F107" s="153">
        <v>210</v>
      </c>
      <c r="G107" s="142">
        <f>G108+G109</f>
        <v>168.9</v>
      </c>
      <c r="H107" s="142">
        <f t="shared" ref="H107:I107" si="30">H108+H109</f>
        <v>130</v>
      </c>
      <c r="I107" s="142">
        <f t="shared" si="30"/>
        <v>130</v>
      </c>
    </row>
    <row r="108" spans="1:9" ht="15">
      <c r="A108" s="156" t="s">
        <v>296</v>
      </c>
      <c r="B108" s="144" t="s">
        <v>101</v>
      </c>
      <c r="C108" s="145">
        <v>996</v>
      </c>
      <c r="D108" s="145" t="s">
        <v>350</v>
      </c>
      <c r="E108" s="145">
        <v>111</v>
      </c>
      <c r="F108" s="145">
        <v>211</v>
      </c>
      <c r="G108" s="146">
        <v>128.9</v>
      </c>
      <c r="H108" s="146">
        <v>100</v>
      </c>
      <c r="I108" s="146">
        <v>100</v>
      </c>
    </row>
    <row r="109" spans="1:9" ht="15">
      <c r="A109" s="156" t="s">
        <v>297</v>
      </c>
      <c r="B109" s="144" t="s">
        <v>101</v>
      </c>
      <c r="C109" s="151">
        <v>996</v>
      </c>
      <c r="D109" s="145" t="s">
        <v>350</v>
      </c>
      <c r="E109" s="145">
        <v>111</v>
      </c>
      <c r="F109" s="145">
        <v>213</v>
      </c>
      <c r="G109" s="146">
        <v>40</v>
      </c>
      <c r="H109" s="146">
        <v>30</v>
      </c>
      <c r="I109" s="146">
        <v>30</v>
      </c>
    </row>
    <row r="110" spans="1:9" ht="15">
      <c r="A110" s="149" t="s">
        <v>348</v>
      </c>
      <c r="B110" s="150" t="s">
        <v>101</v>
      </c>
      <c r="C110" s="151">
        <v>996</v>
      </c>
      <c r="D110" s="145" t="s">
        <v>350</v>
      </c>
      <c r="E110" s="151">
        <v>240</v>
      </c>
      <c r="F110" s="151">
        <v>220</v>
      </c>
      <c r="G110" s="142">
        <f>G111</f>
        <v>0</v>
      </c>
      <c r="H110" s="142">
        <f t="shared" ref="H110:I110" si="31">H111</f>
        <v>1</v>
      </c>
      <c r="I110" s="142">
        <f t="shared" si="31"/>
        <v>1</v>
      </c>
    </row>
    <row r="111" spans="1:9" ht="15">
      <c r="A111" s="143" t="s">
        <v>326</v>
      </c>
      <c r="B111" s="144" t="s">
        <v>101</v>
      </c>
      <c r="C111" s="145">
        <v>996</v>
      </c>
      <c r="D111" s="145" t="s">
        <v>350</v>
      </c>
      <c r="E111" s="145">
        <v>244</v>
      </c>
      <c r="F111" s="145">
        <v>226</v>
      </c>
      <c r="G111" s="146">
        <v>0</v>
      </c>
      <c r="H111" s="146">
        <v>1</v>
      </c>
      <c r="I111" s="146">
        <v>1</v>
      </c>
    </row>
    <row r="112" spans="1:9" ht="15">
      <c r="A112" s="149" t="s">
        <v>313</v>
      </c>
      <c r="B112" s="150" t="s">
        <v>101</v>
      </c>
      <c r="C112" s="145">
        <v>996</v>
      </c>
      <c r="D112" s="145" t="s">
        <v>350</v>
      </c>
      <c r="E112" s="151">
        <v>240</v>
      </c>
      <c r="F112" s="151">
        <v>300</v>
      </c>
      <c r="G112" s="142">
        <f>G113</f>
        <v>0</v>
      </c>
      <c r="H112" s="142">
        <f t="shared" ref="H112:I112" si="32">H113</f>
        <v>1</v>
      </c>
      <c r="I112" s="142">
        <f t="shared" si="32"/>
        <v>1</v>
      </c>
    </row>
    <row r="113" spans="1:9" ht="15">
      <c r="A113" s="143" t="s">
        <v>238</v>
      </c>
      <c r="B113" s="144" t="s">
        <v>101</v>
      </c>
      <c r="C113" s="151">
        <v>996</v>
      </c>
      <c r="D113" s="145" t="s">
        <v>350</v>
      </c>
      <c r="E113" s="145">
        <v>244</v>
      </c>
      <c r="F113" s="145">
        <v>340</v>
      </c>
      <c r="G113" s="146">
        <v>0</v>
      </c>
      <c r="H113" s="146">
        <v>1</v>
      </c>
      <c r="I113" s="146">
        <v>1</v>
      </c>
    </row>
    <row r="114" spans="1:9" ht="15">
      <c r="A114" s="117" t="s">
        <v>228</v>
      </c>
      <c r="B114" s="140">
        <v>1001</v>
      </c>
      <c r="C114" s="145">
        <v>996</v>
      </c>
      <c r="D114" s="141" t="s">
        <v>351</v>
      </c>
      <c r="E114" s="141">
        <v>321</v>
      </c>
      <c r="F114" s="141">
        <v>260</v>
      </c>
      <c r="G114" s="142">
        <f>G115</f>
        <v>65</v>
      </c>
      <c r="H114" s="142">
        <f t="shared" ref="H114:I114" si="33">H115</f>
        <v>30</v>
      </c>
      <c r="I114" s="142">
        <f t="shared" si="33"/>
        <v>30</v>
      </c>
    </row>
    <row r="115" spans="1:9" ht="15">
      <c r="A115" s="250" t="s">
        <v>352</v>
      </c>
      <c r="B115" s="252">
        <v>1001</v>
      </c>
      <c r="C115" s="254">
        <v>996</v>
      </c>
      <c r="D115" s="246" t="s">
        <v>351</v>
      </c>
      <c r="E115" s="246">
        <v>321</v>
      </c>
      <c r="F115" s="246">
        <v>263</v>
      </c>
      <c r="G115" s="248">
        <v>65</v>
      </c>
      <c r="H115" s="248">
        <v>30</v>
      </c>
      <c r="I115" s="248">
        <v>30</v>
      </c>
    </row>
    <row r="116" spans="1:9" ht="15">
      <c r="A116" s="251"/>
      <c r="B116" s="253"/>
      <c r="C116" s="255"/>
      <c r="D116" s="247"/>
      <c r="E116" s="247"/>
      <c r="F116" s="247"/>
      <c r="G116" s="249"/>
      <c r="H116" s="249"/>
      <c r="I116" s="249"/>
    </row>
    <row r="117" spans="1:9" ht="15">
      <c r="A117" s="117" t="s">
        <v>353</v>
      </c>
      <c r="B117" s="141"/>
      <c r="C117" s="153"/>
      <c r="D117" s="141"/>
      <c r="E117" s="141"/>
      <c r="F117" s="141"/>
      <c r="G117" s="202">
        <f>G12+G19+G41+G44+G45+G51+G58+G67+G72+G75+G91+G114+G49</f>
        <v>3327.7249999999999</v>
      </c>
      <c r="H117" s="142">
        <f>H12+H19+H41+H44+H45+H51+H58+H67+H72+H75+H91+H114+H49</f>
        <v>2547.0999999999995</v>
      </c>
      <c r="I117" s="142">
        <f>I12+I19+I41+I44+I45+I51+I58+I67+I72+I75+I91+I114+I49</f>
        <v>2540.6999999999998</v>
      </c>
    </row>
    <row r="118" spans="1:9" ht="15.75">
      <c r="A118" s="136"/>
    </row>
    <row r="119" spans="1:9" ht="15.75">
      <c r="A119" s="136"/>
    </row>
    <row r="120" spans="1:9" ht="15.75">
      <c r="A120" s="157"/>
    </row>
    <row r="121" spans="1:9" ht="15.75">
      <c r="A121" s="157"/>
    </row>
    <row r="122" spans="1:9" ht="15.75">
      <c r="A122" s="157"/>
    </row>
  </sheetData>
  <mergeCells count="48">
    <mergeCell ref="F29:F30"/>
    <mergeCell ref="I115:I116"/>
    <mergeCell ref="H105:H106"/>
    <mergeCell ref="I105:I106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F105:F106"/>
    <mergeCell ref="G105:G106"/>
    <mergeCell ref="F58:F59"/>
    <mergeCell ref="A105:A106"/>
    <mergeCell ref="B105:B106"/>
    <mergeCell ref="C105:C106"/>
    <mergeCell ref="D105:D106"/>
    <mergeCell ref="E105:E106"/>
    <mergeCell ref="A58:A59"/>
    <mergeCell ref="B58:B59"/>
    <mergeCell ref="C58:C59"/>
    <mergeCell ref="D58:D59"/>
    <mergeCell ref="E58:E59"/>
    <mergeCell ref="G29:G30"/>
    <mergeCell ref="H29:H30"/>
    <mergeCell ref="I29:I30"/>
    <mergeCell ref="G58:G59"/>
    <mergeCell ref="H58:H59"/>
    <mergeCell ref="I58:I59"/>
    <mergeCell ref="A29:A30"/>
    <mergeCell ref="B29:B30"/>
    <mergeCell ref="C29:C30"/>
    <mergeCell ref="D29:D30"/>
    <mergeCell ref="E29:E30"/>
    <mergeCell ref="F4:H4"/>
    <mergeCell ref="A6:I6"/>
    <mergeCell ref="A7:I7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topLeftCell="A13" workbookViewId="0">
      <selection activeCell="C4" sqref="C4"/>
    </sheetView>
  </sheetViews>
  <sheetFormatPr defaultRowHeight="15.75"/>
  <cols>
    <col min="1" max="1" width="18.140625" style="7" customWidth="1"/>
    <col min="2" max="2" width="28.42578125" style="7" customWidth="1"/>
    <col min="3" max="3" width="58" style="7" customWidth="1"/>
    <col min="4" max="16384" width="9.140625" style="96"/>
  </cols>
  <sheetData>
    <row r="1" spans="1:3">
      <c r="A1" s="8"/>
      <c r="C1" s="10" t="s">
        <v>140</v>
      </c>
    </row>
    <row r="2" spans="1:3">
      <c r="A2" s="8"/>
      <c r="C2" s="10" t="s">
        <v>66</v>
      </c>
    </row>
    <row r="3" spans="1:3">
      <c r="A3" s="8"/>
      <c r="C3" s="10" t="s">
        <v>362</v>
      </c>
    </row>
    <row r="4" spans="1:3">
      <c r="A4" s="8"/>
      <c r="C4" s="10" t="s">
        <v>371</v>
      </c>
    </row>
    <row r="6" spans="1:3" ht="15">
      <c r="A6" s="212" t="s">
        <v>223</v>
      </c>
      <c r="B6" s="212"/>
      <c r="C6" s="212"/>
    </row>
    <row r="7" spans="1:3" ht="15.75" customHeight="1">
      <c r="A7" s="212"/>
      <c r="B7" s="212"/>
      <c r="C7" s="212"/>
    </row>
    <row r="8" spans="1:3" ht="15">
      <c r="A8" s="213"/>
      <c r="B8" s="213"/>
      <c r="C8" s="213"/>
    </row>
    <row r="9" spans="1:3" ht="35.25" customHeight="1">
      <c r="A9" s="210" t="s">
        <v>0</v>
      </c>
      <c r="B9" s="211"/>
      <c r="C9" s="214" t="s">
        <v>64</v>
      </c>
    </row>
    <row r="10" spans="1:3" ht="56.25" customHeight="1">
      <c r="A10" s="114" t="s">
        <v>62</v>
      </c>
      <c r="B10" s="113" t="s">
        <v>63</v>
      </c>
      <c r="C10" s="215"/>
    </row>
    <row r="11" spans="1:3" ht="33.75" customHeight="1">
      <c r="A11" s="4">
        <v>996</v>
      </c>
      <c r="B11" s="216" t="s">
        <v>224</v>
      </c>
      <c r="C11" s="217"/>
    </row>
    <row r="12" spans="1:3" ht="94.5">
      <c r="A12" s="6">
        <v>996</v>
      </c>
      <c r="B12" s="6" t="s">
        <v>44</v>
      </c>
      <c r="C12" s="130" t="s">
        <v>43</v>
      </c>
    </row>
    <row r="13" spans="1:3" ht="31.5">
      <c r="A13" s="6">
        <v>996</v>
      </c>
      <c r="B13" s="6" t="s">
        <v>1</v>
      </c>
      <c r="C13" s="11" t="s">
        <v>276</v>
      </c>
    </row>
    <row r="14" spans="1:3">
      <c r="A14" s="6">
        <v>996</v>
      </c>
      <c r="B14" s="6" t="s">
        <v>2</v>
      </c>
      <c r="C14" s="11" t="s">
        <v>65</v>
      </c>
    </row>
    <row r="15" spans="1:3" ht="31.5">
      <c r="A15" s="6">
        <v>996</v>
      </c>
      <c r="B15" s="6" t="s">
        <v>57</v>
      </c>
      <c r="C15" s="12" t="s">
        <v>270</v>
      </c>
    </row>
    <row r="16" spans="1:3" ht="31.5">
      <c r="A16" s="6">
        <v>996</v>
      </c>
      <c r="B16" s="6" t="s">
        <v>138</v>
      </c>
      <c r="C16" s="12" t="s">
        <v>277</v>
      </c>
    </row>
    <row r="17" spans="1:3" ht="47.25">
      <c r="A17" s="6">
        <v>996</v>
      </c>
      <c r="B17" s="6" t="s">
        <v>217</v>
      </c>
      <c r="C17" s="35" t="s">
        <v>278</v>
      </c>
    </row>
    <row r="18" spans="1:3">
      <c r="A18" s="6">
        <v>996</v>
      </c>
      <c r="B18" s="33" t="s">
        <v>131</v>
      </c>
      <c r="C18" s="35" t="s">
        <v>275</v>
      </c>
    </row>
    <row r="19" spans="1:3" ht="31.5">
      <c r="A19" s="6">
        <v>996</v>
      </c>
      <c r="B19" s="6" t="s">
        <v>59</v>
      </c>
      <c r="C19" s="12" t="s">
        <v>279</v>
      </c>
    </row>
    <row r="20" spans="1:3" ht="110.25">
      <c r="A20" s="6">
        <v>996</v>
      </c>
      <c r="B20" s="5" t="s">
        <v>137</v>
      </c>
      <c r="C20" s="13" t="s">
        <v>280</v>
      </c>
    </row>
    <row r="21" spans="1:3" ht="47.25">
      <c r="A21" s="6">
        <v>996</v>
      </c>
      <c r="B21" s="6" t="s">
        <v>132</v>
      </c>
      <c r="C21" s="35" t="s">
        <v>272</v>
      </c>
    </row>
    <row r="22" spans="1:3" ht="47.25">
      <c r="A22" s="6">
        <v>996</v>
      </c>
      <c r="B22" s="6" t="s">
        <v>216</v>
      </c>
      <c r="C22" s="35" t="s">
        <v>273</v>
      </c>
    </row>
    <row r="25" spans="1:3" ht="112.5" customHeight="1">
      <c r="A25" s="209" t="s">
        <v>218</v>
      </c>
      <c r="B25" s="209"/>
      <c r="C25" s="131" t="s">
        <v>222</v>
      </c>
    </row>
  </sheetData>
  <mergeCells count="5">
    <mergeCell ref="A25:B25"/>
    <mergeCell ref="A9:B9"/>
    <mergeCell ref="A6:C8"/>
    <mergeCell ref="C9:C10"/>
    <mergeCell ref="B11:C11"/>
  </mergeCells>
  <phoneticPr fontId="13" type="noConversion"/>
  <pageMargins left="0.7" right="0.7" top="0.75" bottom="0.75" header="0.3" footer="0.3"/>
  <pageSetup paperSize="9" scale="82" orientation="portrait" r:id="rId1"/>
  <rowBreaks count="1" manualBreakCount="1">
    <brk id="25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22" sqref="B22"/>
    </sheetView>
  </sheetViews>
  <sheetFormatPr defaultRowHeight="15.75"/>
  <cols>
    <col min="1" max="1" width="30.140625" style="7" customWidth="1"/>
    <col min="2" max="2" width="71.42578125" style="7" customWidth="1"/>
  </cols>
  <sheetData>
    <row r="1" spans="1:2">
      <c r="A1" s="8"/>
      <c r="B1" s="10" t="s">
        <v>364</v>
      </c>
    </row>
    <row r="2" spans="1:2">
      <c r="A2" s="8"/>
      <c r="B2" s="10" t="s">
        <v>365</v>
      </c>
    </row>
    <row r="3" spans="1:2">
      <c r="A3" s="8"/>
      <c r="B3" s="10" t="s">
        <v>363</v>
      </c>
    </row>
    <row r="4" spans="1:2">
      <c r="A4" s="8"/>
      <c r="B4" s="10" t="s">
        <v>372</v>
      </c>
    </row>
    <row r="6" spans="1:2" ht="47.25" customHeight="1">
      <c r="A6" s="212" t="s">
        <v>225</v>
      </c>
      <c r="B6" s="212"/>
    </row>
    <row r="7" spans="1:2" ht="15.75" customHeight="1">
      <c r="A7" s="212"/>
      <c r="B7" s="212"/>
    </row>
    <row r="8" spans="1:2" ht="15.75" customHeight="1">
      <c r="A8" s="213"/>
      <c r="B8" s="213"/>
    </row>
    <row r="9" spans="1:2" ht="47.25">
      <c r="A9" s="3" t="s">
        <v>0</v>
      </c>
      <c r="B9" s="218" t="s">
        <v>68</v>
      </c>
    </row>
    <row r="10" spans="1:2" ht="31.5">
      <c r="A10" s="3" t="s">
        <v>67</v>
      </c>
      <c r="B10" s="218"/>
    </row>
    <row r="11" spans="1:2" ht="33.75" customHeight="1">
      <c r="A11" s="4">
        <v>996</v>
      </c>
      <c r="B11" s="9" t="s">
        <v>224</v>
      </c>
    </row>
    <row r="12" spans="1:2" ht="73.5" customHeight="1">
      <c r="A12" s="37" t="s">
        <v>226</v>
      </c>
      <c r="B12" s="36" t="s">
        <v>222</v>
      </c>
    </row>
  </sheetData>
  <mergeCells count="2">
    <mergeCell ref="A6:B8"/>
    <mergeCell ref="B9:B10"/>
  </mergeCells>
  <phoneticPr fontId="13" type="noConversion"/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4"/>
  <sheetViews>
    <sheetView topLeftCell="A10" workbookViewId="0">
      <selection activeCell="H14" sqref="H14"/>
    </sheetView>
  </sheetViews>
  <sheetFormatPr defaultRowHeight="15.75"/>
  <cols>
    <col min="1" max="1" width="65.140625" style="14" customWidth="1"/>
    <col min="2" max="2" width="21.5703125" style="14" customWidth="1"/>
    <col min="3" max="3" width="21.5703125" style="16" customWidth="1"/>
  </cols>
  <sheetData>
    <row r="1" spans="1:3">
      <c r="B1" s="15" t="s">
        <v>141</v>
      </c>
    </row>
    <row r="2" spans="1:3">
      <c r="B2" s="15" t="s">
        <v>22</v>
      </c>
    </row>
    <row r="3" spans="1:3">
      <c r="B3" s="15" t="s">
        <v>220</v>
      </c>
    </row>
    <row r="4" spans="1:3">
      <c r="B4" s="15" t="s">
        <v>370</v>
      </c>
    </row>
    <row r="6" spans="1:3">
      <c r="A6" s="219" t="s">
        <v>70</v>
      </c>
      <c r="B6" s="220"/>
      <c r="C6" s="220"/>
    </row>
    <row r="7" spans="1:3" ht="32.25" customHeight="1">
      <c r="A7" s="219" t="s">
        <v>229</v>
      </c>
      <c r="B7" s="219"/>
      <c r="C7" s="219"/>
    </row>
    <row r="8" spans="1:3">
      <c r="A8" s="17"/>
    </row>
    <row r="9" spans="1:3">
      <c r="A9" s="18" t="s">
        <v>71</v>
      </c>
      <c r="B9" s="18" t="s">
        <v>71</v>
      </c>
      <c r="C9" s="18" t="s">
        <v>150</v>
      </c>
    </row>
    <row r="10" spans="1:3">
      <c r="A10" s="19" t="s">
        <v>72</v>
      </c>
      <c r="B10" s="19" t="s">
        <v>73</v>
      </c>
      <c r="C10" s="19" t="s">
        <v>4</v>
      </c>
    </row>
    <row r="11" spans="1:3">
      <c r="A11" s="20" t="s">
        <v>74</v>
      </c>
      <c r="B11" s="21" t="s">
        <v>75</v>
      </c>
      <c r="C11" s="22">
        <f>SUM(C12:C16)</f>
        <v>2411952</v>
      </c>
    </row>
    <row r="12" spans="1:3" ht="31.5">
      <c r="A12" s="23" t="s">
        <v>76</v>
      </c>
      <c r="B12" s="24" t="s">
        <v>77</v>
      </c>
      <c r="C12" s="25">
        <v>334900</v>
      </c>
    </row>
    <row r="13" spans="1:3" ht="47.25">
      <c r="A13" s="23" t="s">
        <v>78</v>
      </c>
      <c r="B13" s="24" t="s">
        <v>79</v>
      </c>
      <c r="C13" s="25">
        <v>2064352</v>
      </c>
    </row>
    <row r="14" spans="1:3" ht="47.25">
      <c r="A14" s="23" t="s">
        <v>80</v>
      </c>
      <c r="B14" s="24" t="s">
        <v>81</v>
      </c>
      <c r="C14" s="25">
        <v>9000</v>
      </c>
    </row>
    <row r="15" spans="1:3">
      <c r="A15" s="23" t="s">
        <v>82</v>
      </c>
      <c r="B15" s="24" t="s">
        <v>83</v>
      </c>
      <c r="C15" s="25">
        <v>3000</v>
      </c>
    </row>
    <row r="16" spans="1:3">
      <c r="A16" s="132" t="s">
        <v>251</v>
      </c>
      <c r="B16" s="94" t="s">
        <v>248</v>
      </c>
      <c r="C16" s="25">
        <v>700</v>
      </c>
    </row>
    <row r="17" spans="1:3">
      <c r="A17" s="20" t="s">
        <v>148</v>
      </c>
      <c r="B17" s="32" t="s">
        <v>149</v>
      </c>
      <c r="C17" s="22">
        <f>C18</f>
        <v>39200</v>
      </c>
    </row>
    <row r="18" spans="1:3">
      <c r="A18" s="23" t="s">
        <v>147</v>
      </c>
      <c r="B18" s="28" t="s">
        <v>146</v>
      </c>
      <c r="C18" s="25">
        <v>39200</v>
      </c>
    </row>
    <row r="19" spans="1:3" ht="31.5">
      <c r="A19" s="20" t="s">
        <v>84</v>
      </c>
      <c r="B19" s="21" t="s">
        <v>85</v>
      </c>
      <c r="C19" s="22">
        <f>SUM(C20:C21)</f>
        <v>12100</v>
      </c>
    </row>
    <row r="20" spans="1:3" ht="31.5">
      <c r="A20" s="23" t="s">
        <v>86</v>
      </c>
      <c r="B20" s="24" t="s">
        <v>87</v>
      </c>
      <c r="C20" s="25">
        <v>12100</v>
      </c>
    </row>
    <row r="21" spans="1:3">
      <c r="A21" s="23" t="s">
        <v>88</v>
      </c>
      <c r="B21" s="24" t="s">
        <v>89</v>
      </c>
      <c r="C21" s="25">
        <v>0</v>
      </c>
    </row>
    <row r="22" spans="1:3">
      <c r="A22" s="20" t="s">
        <v>90</v>
      </c>
      <c r="B22" s="21" t="s">
        <v>91</v>
      </c>
      <c r="C22" s="22">
        <f>SUM(C23:C23)</f>
        <v>146364.37</v>
      </c>
    </row>
    <row r="23" spans="1:3">
      <c r="A23" s="23" t="s">
        <v>92</v>
      </c>
      <c r="B23" s="24" t="s">
        <v>93</v>
      </c>
      <c r="C23" s="25">
        <v>146364.37</v>
      </c>
    </row>
    <row r="24" spans="1:3">
      <c r="A24" s="20" t="s">
        <v>94</v>
      </c>
      <c r="B24" s="21" t="s">
        <v>95</v>
      </c>
      <c r="C24" s="22">
        <v>185720</v>
      </c>
    </row>
    <row r="25" spans="1:3">
      <c r="A25" s="23" t="s">
        <v>103</v>
      </c>
      <c r="B25" s="24" t="s">
        <v>104</v>
      </c>
      <c r="C25" s="25">
        <v>185720</v>
      </c>
    </row>
    <row r="26" spans="1:3">
      <c r="A26" s="20" t="s">
        <v>98</v>
      </c>
      <c r="B26" s="21" t="s">
        <v>99</v>
      </c>
      <c r="C26" s="22">
        <f>C27+C28</f>
        <v>452400</v>
      </c>
    </row>
    <row r="27" spans="1:3">
      <c r="A27" s="23" t="s">
        <v>100</v>
      </c>
      <c r="B27" s="24" t="s">
        <v>101</v>
      </c>
      <c r="C27" s="25">
        <v>283500</v>
      </c>
    </row>
    <row r="28" spans="1:3">
      <c r="A28" s="23" t="s">
        <v>212</v>
      </c>
      <c r="B28" s="94" t="s">
        <v>101</v>
      </c>
      <c r="C28" s="25">
        <v>168900</v>
      </c>
    </row>
    <row r="29" spans="1:3">
      <c r="A29" s="20" t="s">
        <v>227</v>
      </c>
      <c r="B29" s="21">
        <v>1001</v>
      </c>
      <c r="C29" s="22">
        <f>C30</f>
        <v>80000</v>
      </c>
    </row>
    <row r="30" spans="1:3">
      <c r="A30" s="58" t="s">
        <v>228</v>
      </c>
      <c r="B30" s="24">
        <v>1001</v>
      </c>
      <c r="C30" s="25">
        <v>80000</v>
      </c>
    </row>
    <row r="31" spans="1:3">
      <c r="A31" s="20" t="s">
        <v>102</v>
      </c>
      <c r="B31" s="21"/>
      <c r="C31" s="22">
        <f>C11+C17+C19+C22+C24+C26+C29</f>
        <v>3327736.37</v>
      </c>
    </row>
    <row r="32" spans="1:3">
      <c r="C32" s="115"/>
    </row>
    <row r="34" spans="1:3" ht="18.75">
      <c r="A34" s="1" t="s">
        <v>218</v>
      </c>
      <c r="C34" s="2" t="s">
        <v>222</v>
      </c>
    </row>
  </sheetData>
  <mergeCells count="2">
    <mergeCell ref="A6:C6"/>
    <mergeCell ref="A7:C7"/>
  </mergeCells>
  <phoneticPr fontId="13" type="noConversion"/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0"/>
  <sheetViews>
    <sheetView topLeftCell="A34" workbookViewId="0">
      <selection activeCell="H17" sqref="H17"/>
    </sheetView>
  </sheetViews>
  <sheetFormatPr defaultRowHeight="15.75"/>
  <cols>
    <col min="1" max="1" width="62.5703125" style="95" customWidth="1"/>
    <col min="2" max="3" width="14.7109375" style="95" customWidth="1"/>
    <col min="4" max="4" width="17.28515625" style="30" customWidth="1"/>
    <col min="5" max="5" width="25.85546875" style="26" customWidth="1"/>
    <col min="6" max="6" width="9.140625" style="96"/>
    <col min="7" max="7" width="14.28515625" style="96" bestFit="1" customWidth="1"/>
    <col min="8" max="16384" width="9.140625" style="96"/>
  </cols>
  <sheetData>
    <row r="1" spans="1:7">
      <c r="D1" s="29" t="s">
        <v>105</v>
      </c>
    </row>
    <row r="2" spans="1:7">
      <c r="D2" s="29" t="s">
        <v>109</v>
      </c>
    </row>
    <row r="3" spans="1:7">
      <c r="D3" s="15" t="s">
        <v>220</v>
      </c>
    </row>
    <row r="4" spans="1:7">
      <c r="D4" s="29" t="s">
        <v>370</v>
      </c>
    </row>
    <row r="5" spans="1:7">
      <c r="D5" s="29"/>
    </row>
    <row r="6" spans="1:7">
      <c r="A6" s="221" t="s">
        <v>106</v>
      </c>
      <c r="B6" s="220"/>
      <c r="C6" s="220"/>
      <c r="D6" s="220"/>
      <c r="E6" s="220"/>
    </row>
    <row r="7" spans="1:7" ht="47.25" customHeight="1">
      <c r="A7" s="221" t="s">
        <v>154</v>
      </c>
      <c r="B7" s="221"/>
      <c r="C7" s="221"/>
      <c r="D7" s="221"/>
      <c r="E7" s="221"/>
    </row>
    <row r="8" spans="1:7">
      <c r="A8" s="221" t="s">
        <v>230</v>
      </c>
      <c r="B8" s="221"/>
      <c r="C8" s="221"/>
      <c r="D8" s="221"/>
      <c r="E8" s="221"/>
    </row>
    <row r="9" spans="1:7">
      <c r="A9" s="97" t="s">
        <v>71</v>
      </c>
      <c r="B9" s="97" t="s">
        <v>71</v>
      </c>
      <c r="C9" s="97" t="s">
        <v>71</v>
      </c>
      <c r="D9" s="98" t="s">
        <v>71</v>
      </c>
      <c r="E9" s="97" t="s">
        <v>144</v>
      </c>
    </row>
    <row r="10" spans="1:7">
      <c r="A10" s="42" t="s">
        <v>72</v>
      </c>
      <c r="B10" s="42" t="s">
        <v>107</v>
      </c>
      <c r="C10" s="42" t="s">
        <v>108</v>
      </c>
      <c r="D10" s="41" t="s">
        <v>73</v>
      </c>
      <c r="E10" s="42" t="s">
        <v>4</v>
      </c>
    </row>
    <row r="11" spans="1:7" ht="47.25">
      <c r="A11" s="40" t="s">
        <v>145</v>
      </c>
      <c r="B11" s="42">
        <v>6035118</v>
      </c>
      <c r="C11" s="42"/>
      <c r="D11" s="41"/>
      <c r="E11" s="54">
        <f>E12+E14</f>
        <v>39200</v>
      </c>
      <c r="F11" s="99"/>
      <c r="G11" s="100"/>
    </row>
    <row r="12" spans="1:7" ht="31.5" customHeight="1">
      <c r="A12" s="43" t="s">
        <v>110</v>
      </c>
      <c r="B12" s="45">
        <v>6035118</v>
      </c>
      <c r="C12" s="45">
        <v>121</v>
      </c>
      <c r="D12" s="44"/>
      <c r="E12" s="52">
        <f>E13</f>
        <v>37700</v>
      </c>
      <c r="F12" s="99"/>
      <c r="G12" s="100"/>
    </row>
    <row r="13" spans="1:7">
      <c r="A13" s="43" t="s">
        <v>147</v>
      </c>
      <c r="B13" s="45">
        <v>6035118</v>
      </c>
      <c r="C13" s="45">
        <v>121</v>
      </c>
      <c r="D13" s="44" t="s">
        <v>146</v>
      </c>
      <c r="E13" s="52">
        <v>37700</v>
      </c>
      <c r="F13" s="99"/>
      <c r="G13" s="100"/>
    </row>
    <row r="14" spans="1:7" ht="31.5">
      <c r="A14" s="43" t="s">
        <v>111</v>
      </c>
      <c r="B14" s="45">
        <v>6035118</v>
      </c>
      <c r="C14" s="45">
        <v>244</v>
      </c>
      <c r="D14" s="44"/>
      <c r="E14" s="39">
        <v>1500</v>
      </c>
      <c r="F14" s="99"/>
      <c r="G14" s="100"/>
    </row>
    <row r="15" spans="1:7">
      <c r="A15" s="43" t="s">
        <v>147</v>
      </c>
      <c r="B15" s="45">
        <v>6035118</v>
      </c>
      <c r="C15" s="45">
        <v>244</v>
      </c>
      <c r="D15" s="44" t="s">
        <v>146</v>
      </c>
      <c r="E15" s="39">
        <v>1500</v>
      </c>
      <c r="F15" s="99"/>
      <c r="G15" s="100"/>
    </row>
    <row r="16" spans="1:7">
      <c r="A16" s="46" t="s">
        <v>121</v>
      </c>
      <c r="B16" s="48">
        <v>7707001</v>
      </c>
      <c r="C16" s="48"/>
      <c r="D16" s="47"/>
      <c r="E16" s="54">
        <f>E17</f>
        <v>3000</v>
      </c>
      <c r="F16" s="99"/>
      <c r="G16" s="100"/>
    </row>
    <row r="17" spans="1:7">
      <c r="A17" s="43" t="s">
        <v>122</v>
      </c>
      <c r="B17" s="50">
        <v>7707001</v>
      </c>
      <c r="C17" s="50">
        <v>870</v>
      </c>
      <c r="D17" s="49"/>
      <c r="E17" s="52">
        <f>E18</f>
        <v>3000</v>
      </c>
      <c r="F17" s="99"/>
      <c r="G17" s="100"/>
    </row>
    <row r="18" spans="1:7">
      <c r="A18" s="43" t="s">
        <v>82</v>
      </c>
      <c r="B18" s="50">
        <v>7707001</v>
      </c>
      <c r="C18" s="50">
        <v>870</v>
      </c>
      <c r="D18" s="49" t="s">
        <v>83</v>
      </c>
      <c r="E18" s="52">
        <v>3000</v>
      </c>
      <c r="F18" s="99"/>
      <c r="G18" s="100"/>
    </row>
    <row r="19" spans="1:7" ht="47.25" hidden="1">
      <c r="A19" s="101" t="s">
        <v>128</v>
      </c>
      <c r="B19" s="42">
        <v>7704002</v>
      </c>
      <c r="C19" s="42"/>
      <c r="D19" s="41"/>
      <c r="E19" s="53">
        <f>E20</f>
        <v>0</v>
      </c>
      <c r="F19" s="99"/>
      <c r="G19" s="100"/>
    </row>
    <row r="20" spans="1:7" ht="31.5" hidden="1">
      <c r="A20" s="51" t="s">
        <v>111</v>
      </c>
      <c r="B20" s="45">
        <v>7704002</v>
      </c>
      <c r="C20" s="45">
        <v>244</v>
      </c>
      <c r="D20" s="44"/>
      <c r="E20" s="39">
        <f>E21</f>
        <v>0</v>
      </c>
      <c r="F20" s="99"/>
      <c r="G20" s="100"/>
    </row>
    <row r="21" spans="1:7" hidden="1">
      <c r="A21" s="51" t="s">
        <v>96</v>
      </c>
      <c r="B21" s="45">
        <v>7704002</v>
      </c>
      <c r="C21" s="45">
        <v>244</v>
      </c>
      <c r="D21" s="44" t="s">
        <v>97</v>
      </c>
      <c r="E21" s="39">
        <v>0</v>
      </c>
      <c r="F21" s="99"/>
      <c r="G21" s="100"/>
    </row>
    <row r="22" spans="1:7">
      <c r="A22" s="46" t="s">
        <v>112</v>
      </c>
      <c r="B22" s="48">
        <v>7707003</v>
      </c>
      <c r="C22" s="48"/>
      <c r="D22" s="47"/>
      <c r="E22" s="54">
        <f>E23+E25</f>
        <v>334900</v>
      </c>
      <c r="F22" s="99"/>
      <c r="G22" s="100"/>
    </row>
    <row r="23" spans="1:7" ht="34.5" customHeight="1">
      <c r="A23" s="43" t="s">
        <v>110</v>
      </c>
      <c r="B23" s="50">
        <v>7707003</v>
      </c>
      <c r="C23" s="50">
        <v>121</v>
      </c>
      <c r="D23" s="49"/>
      <c r="E23" s="52">
        <f>E24</f>
        <v>331900</v>
      </c>
      <c r="F23" s="99"/>
      <c r="G23" s="100"/>
    </row>
    <row r="24" spans="1:7" ht="31.5">
      <c r="A24" s="43" t="s">
        <v>113</v>
      </c>
      <c r="B24" s="50">
        <v>7707003</v>
      </c>
      <c r="C24" s="50">
        <v>121</v>
      </c>
      <c r="D24" s="49" t="s">
        <v>77</v>
      </c>
      <c r="E24" s="52">
        <v>331900</v>
      </c>
      <c r="F24" s="99"/>
      <c r="G24" s="100"/>
    </row>
    <row r="25" spans="1:7" ht="47.25">
      <c r="A25" s="43" t="s">
        <v>78</v>
      </c>
      <c r="B25" s="50">
        <v>7707003</v>
      </c>
      <c r="C25" s="50">
        <v>122</v>
      </c>
      <c r="D25" s="49" t="s">
        <v>77</v>
      </c>
      <c r="E25" s="52">
        <v>3000</v>
      </c>
    </row>
    <row r="26" spans="1:7">
      <c r="A26" s="46" t="s">
        <v>114</v>
      </c>
      <c r="B26" s="48">
        <v>7707004</v>
      </c>
      <c r="C26" s="48"/>
      <c r="D26" s="47"/>
      <c r="E26" s="54">
        <f>E27+E29+E31+E33+E35+E37</f>
        <v>2074452</v>
      </c>
      <c r="F26" s="102"/>
      <c r="G26" s="100"/>
    </row>
    <row r="27" spans="1:7" ht="35.25" customHeight="1">
      <c r="A27" s="43" t="s">
        <v>110</v>
      </c>
      <c r="B27" s="50">
        <v>7707004</v>
      </c>
      <c r="C27" s="50">
        <v>121</v>
      </c>
      <c r="D27" s="49"/>
      <c r="E27" s="52">
        <v>1832102</v>
      </c>
      <c r="G27" s="103"/>
    </row>
    <row r="28" spans="1:7" ht="47.25">
      <c r="A28" s="43" t="s">
        <v>78</v>
      </c>
      <c r="B28" s="50">
        <v>7707004</v>
      </c>
      <c r="C28" s="50">
        <v>121</v>
      </c>
      <c r="D28" s="49" t="s">
        <v>79</v>
      </c>
      <c r="E28" s="52">
        <v>1832102</v>
      </c>
      <c r="G28" s="103"/>
    </row>
    <row r="29" spans="1:7" ht="35.25" customHeight="1">
      <c r="A29" s="43" t="s">
        <v>115</v>
      </c>
      <c r="B29" s="50">
        <v>7707004</v>
      </c>
      <c r="C29" s="50">
        <v>122</v>
      </c>
      <c r="D29" s="49"/>
      <c r="E29" s="52">
        <f>E30</f>
        <v>3000</v>
      </c>
    </row>
    <row r="30" spans="1:7" ht="47.25">
      <c r="A30" s="43" t="s">
        <v>78</v>
      </c>
      <c r="B30" s="50">
        <v>7707004</v>
      </c>
      <c r="C30" s="50">
        <v>122</v>
      </c>
      <c r="D30" s="49" t="s">
        <v>79</v>
      </c>
      <c r="E30" s="52">
        <v>3000</v>
      </c>
    </row>
    <row r="31" spans="1:7" ht="31.5">
      <c r="A31" s="43" t="s">
        <v>116</v>
      </c>
      <c r="B31" s="50">
        <v>7707004</v>
      </c>
      <c r="C31" s="50">
        <v>240</v>
      </c>
      <c r="D31" s="49"/>
      <c r="E31" s="52">
        <f>E32</f>
        <v>146850</v>
      </c>
    </row>
    <row r="32" spans="1:7" ht="47.25">
      <c r="A32" s="43" t="s">
        <v>78</v>
      </c>
      <c r="B32" s="50">
        <v>7707004</v>
      </c>
      <c r="C32" s="50">
        <v>242</v>
      </c>
      <c r="D32" s="49" t="s">
        <v>79</v>
      </c>
      <c r="E32" s="52">
        <v>146850</v>
      </c>
    </row>
    <row r="33" spans="1:5" ht="31.5">
      <c r="A33" s="43" t="s">
        <v>111</v>
      </c>
      <c r="B33" s="50">
        <v>7707004</v>
      </c>
      <c r="C33" s="50">
        <v>244</v>
      </c>
      <c r="D33" s="49"/>
      <c r="E33" s="52">
        <f>E34</f>
        <v>10100</v>
      </c>
    </row>
    <row r="34" spans="1:5" ht="47.25">
      <c r="A34" s="43" t="s">
        <v>78</v>
      </c>
      <c r="B34" s="50">
        <v>7707004</v>
      </c>
      <c r="C34" s="50">
        <v>244</v>
      </c>
      <c r="D34" s="49" t="s">
        <v>87</v>
      </c>
      <c r="E34" s="52">
        <v>10100</v>
      </c>
    </row>
    <row r="35" spans="1:5" ht="31.5">
      <c r="A35" s="43" t="s">
        <v>111</v>
      </c>
      <c r="B35" s="50">
        <v>7707004</v>
      </c>
      <c r="C35" s="50">
        <v>244</v>
      </c>
      <c r="D35" s="49"/>
      <c r="E35" s="52">
        <f>E36</f>
        <v>80400</v>
      </c>
    </row>
    <row r="36" spans="1:5" ht="47.25">
      <c r="A36" s="43" t="s">
        <v>78</v>
      </c>
      <c r="B36" s="50">
        <v>7707004</v>
      </c>
      <c r="C36" s="50">
        <v>244</v>
      </c>
      <c r="D36" s="49" t="s">
        <v>79</v>
      </c>
      <c r="E36" s="52">
        <v>80400</v>
      </c>
    </row>
    <row r="37" spans="1:5" ht="31.5">
      <c r="A37" s="43" t="s">
        <v>111</v>
      </c>
      <c r="B37" s="50">
        <v>7707004</v>
      </c>
      <c r="C37" s="50">
        <v>852</v>
      </c>
      <c r="D37" s="49"/>
      <c r="E37" s="52">
        <f>E38</f>
        <v>2000</v>
      </c>
    </row>
    <row r="38" spans="1:5" ht="47.25">
      <c r="A38" s="43" t="s">
        <v>78</v>
      </c>
      <c r="B38" s="50">
        <v>7707004</v>
      </c>
      <c r="C38" s="50">
        <v>852</v>
      </c>
      <c r="D38" s="49" t="s">
        <v>79</v>
      </c>
      <c r="E38" s="52">
        <v>2000</v>
      </c>
    </row>
    <row r="39" spans="1:5" ht="47.25">
      <c r="A39" s="43" t="s">
        <v>80</v>
      </c>
      <c r="B39" s="50">
        <v>7707013</v>
      </c>
      <c r="C39" s="50">
        <v>540</v>
      </c>
      <c r="D39" s="49" t="s">
        <v>81</v>
      </c>
      <c r="E39" s="52">
        <v>9000</v>
      </c>
    </row>
    <row r="40" spans="1:5" ht="31.5">
      <c r="A40" s="46" t="s">
        <v>213</v>
      </c>
      <c r="B40" s="48">
        <v>7707801</v>
      </c>
      <c r="C40" s="48"/>
      <c r="D40" s="47"/>
      <c r="E40" s="54">
        <f>E41+E44+E43</f>
        <v>283500</v>
      </c>
    </row>
    <row r="41" spans="1:5" ht="31.5">
      <c r="A41" s="43" t="s">
        <v>119</v>
      </c>
      <c r="B41" s="50">
        <v>7707801</v>
      </c>
      <c r="C41" s="50">
        <v>111</v>
      </c>
      <c r="D41" s="49"/>
      <c r="E41" s="52">
        <f>E42</f>
        <v>282500</v>
      </c>
    </row>
    <row r="42" spans="1:5">
      <c r="A42" s="43" t="s">
        <v>100</v>
      </c>
      <c r="B42" s="50">
        <v>7707801</v>
      </c>
      <c r="C42" s="50">
        <v>111</v>
      </c>
      <c r="D42" s="49" t="s">
        <v>101</v>
      </c>
      <c r="E42" s="52">
        <v>282500</v>
      </c>
    </row>
    <row r="43" spans="1:5">
      <c r="A43" s="43" t="s">
        <v>100</v>
      </c>
      <c r="B43" s="50">
        <v>7707801</v>
      </c>
      <c r="C43" s="50">
        <v>122</v>
      </c>
      <c r="D43" s="49" t="s">
        <v>101</v>
      </c>
      <c r="E43" s="52">
        <v>0</v>
      </c>
    </row>
    <row r="44" spans="1:5" ht="31.5">
      <c r="A44" s="43" t="s">
        <v>111</v>
      </c>
      <c r="B44" s="50">
        <v>7707801</v>
      </c>
      <c r="C44" s="50">
        <v>244</v>
      </c>
      <c r="D44" s="49"/>
      <c r="E44" s="52">
        <v>1000</v>
      </c>
    </row>
    <row r="45" spans="1:5">
      <c r="A45" s="43" t="s">
        <v>100</v>
      </c>
      <c r="B45" s="50">
        <v>7707801</v>
      </c>
      <c r="C45" s="50">
        <v>244</v>
      </c>
      <c r="D45" s="49" t="s">
        <v>101</v>
      </c>
      <c r="E45" s="52">
        <v>0</v>
      </c>
    </row>
    <row r="46" spans="1:5" ht="31.5">
      <c r="A46" s="46" t="s">
        <v>211</v>
      </c>
      <c r="B46" s="48">
        <v>7707802</v>
      </c>
      <c r="C46" s="50"/>
      <c r="D46" s="49"/>
      <c r="E46" s="54">
        <f>E47+E49+E57</f>
        <v>168900</v>
      </c>
    </row>
    <row r="47" spans="1:5" ht="31.5">
      <c r="A47" s="43" t="s">
        <v>119</v>
      </c>
      <c r="B47" s="50">
        <v>7707802</v>
      </c>
      <c r="C47" s="50">
        <v>111</v>
      </c>
      <c r="D47" s="49"/>
      <c r="E47" s="52">
        <f>E48</f>
        <v>168900</v>
      </c>
    </row>
    <row r="48" spans="1:5">
      <c r="A48" s="43" t="s">
        <v>212</v>
      </c>
      <c r="B48" s="50">
        <v>7707802</v>
      </c>
      <c r="C48" s="50">
        <v>111</v>
      </c>
      <c r="D48" s="49" t="s">
        <v>101</v>
      </c>
      <c r="E48" s="52">
        <v>168900</v>
      </c>
    </row>
    <row r="49" spans="1:5" ht="31.5" hidden="1">
      <c r="A49" s="43" t="s">
        <v>111</v>
      </c>
      <c r="B49" s="50">
        <v>7707802</v>
      </c>
      <c r="C49" s="50">
        <v>244</v>
      </c>
      <c r="D49" s="49"/>
      <c r="E49" s="52">
        <v>0</v>
      </c>
    </row>
    <row r="50" spans="1:5" hidden="1">
      <c r="A50" s="43" t="s">
        <v>212</v>
      </c>
      <c r="B50" s="50">
        <v>7707802</v>
      </c>
      <c r="C50" s="50">
        <v>244</v>
      </c>
      <c r="D50" s="49" t="s">
        <v>101</v>
      </c>
      <c r="E50" s="52">
        <v>0</v>
      </c>
    </row>
    <row r="51" spans="1:5" hidden="1">
      <c r="A51" s="101" t="s">
        <v>120</v>
      </c>
      <c r="B51" s="42">
        <v>7707023</v>
      </c>
      <c r="C51" s="42"/>
      <c r="D51" s="41"/>
      <c r="E51" s="53">
        <f>E52</f>
        <v>0</v>
      </c>
    </row>
    <row r="52" spans="1:5" ht="31.5" hidden="1">
      <c r="A52" s="43" t="s">
        <v>111</v>
      </c>
      <c r="B52" s="50">
        <v>7707023</v>
      </c>
      <c r="C52" s="50">
        <v>244</v>
      </c>
      <c r="D52" s="49"/>
      <c r="E52" s="52">
        <f>E53</f>
        <v>0</v>
      </c>
    </row>
    <row r="53" spans="1:5" hidden="1">
      <c r="A53" s="43" t="s">
        <v>143</v>
      </c>
      <c r="B53" s="50">
        <v>7707023</v>
      </c>
      <c r="C53" s="50">
        <v>244</v>
      </c>
      <c r="D53" s="49" t="s">
        <v>142</v>
      </c>
      <c r="E53" s="52">
        <v>0</v>
      </c>
    </row>
    <row r="54" spans="1:5" ht="47.25" hidden="1">
      <c r="A54" s="46" t="s">
        <v>127</v>
      </c>
      <c r="B54" s="48">
        <v>7707026</v>
      </c>
      <c r="C54" s="48"/>
      <c r="D54" s="47"/>
      <c r="E54" s="54">
        <f>E55</f>
        <v>0</v>
      </c>
    </row>
    <row r="55" spans="1:5" ht="31.5" hidden="1">
      <c r="A55" s="43" t="s">
        <v>111</v>
      </c>
      <c r="B55" s="50">
        <v>7707026</v>
      </c>
      <c r="C55" s="50">
        <v>244</v>
      </c>
      <c r="D55" s="49"/>
      <c r="E55" s="52">
        <f>E56</f>
        <v>0</v>
      </c>
    </row>
    <row r="56" spans="1:5" hidden="1">
      <c r="A56" s="43" t="s">
        <v>96</v>
      </c>
      <c r="B56" s="50">
        <v>7707026</v>
      </c>
      <c r="C56" s="50">
        <v>244</v>
      </c>
      <c r="D56" s="49" t="s">
        <v>97</v>
      </c>
      <c r="E56" s="52">
        <v>0</v>
      </c>
    </row>
    <row r="57" spans="1:5" ht="31.5">
      <c r="A57" s="43" t="s">
        <v>111</v>
      </c>
      <c r="B57" s="50">
        <v>7707802</v>
      </c>
      <c r="C57" s="50">
        <v>244</v>
      </c>
      <c r="D57" s="49"/>
      <c r="E57" s="52">
        <f>E58</f>
        <v>0</v>
      </c>
    </row>
    <row r="58" spans="1:5">
      <c r="A58" s="43" t="s">
        <v>212</v>
      </c>
      <c r="B58" s="50">
        <v>7707802</v>
      </c>
      <c r="C58" s="50">
        <v>244</v>
      </c>
      <c r="D58" s="49" t="s">
        <v>101</v>
      </c>
      <c r="E58" s="52">
        <v>0</v>
      </c>
    </row>
    <row r="59" spans="1:5" ht="31.5">
      <c r="A59" s="46" t="s">
        <v>123</v>
      </c>
      <c r="B59" s="48">
        <v>7707032</v>
      </c>
      <c r="C59" s="48"/>
      <c r="D59" s="47"/>
      <c r="E59" s="54">
        <f>E60</f>
        <v>0</v>
      </c>
    </row>
    <row r="60" spans="1:5" ht="31.5">
      <c r="A60" s="43" t="s">
        <v>111</v>
      </c>
      <c r="B60" s="50">
        <v>7707032</v>
      </c>
      <c r="C60" s="50">
        <v>244</v>
      </c>
      <c r="D60" s="49"/>
      <c r="E60" s="52">
        <f>E61</f>
        <v>0</v>
      </c>
    </row>
    <row r="61" spans="1:5" ht="31.5">
      <c r="A61" s="43" t="s">
        <v>86</v>
      </c>
      <c r="B61" s="50">
        <v>7707032</v>
      </c>
      <c r="C61" s="50">
        <v>244</v>
      </c>
      <c r="D61" s="49" t="s">
        <v>89</v>
      </c>
      <c r="E61" s="52">
        <v>0</v>
      </c>
    </row>
    <row r="62" spans="1:5" ht="31.5">
      <c r="A62" s="46" t="s">
        <v>123</v>
      </c>
      <c r="B62" s="48">
        <v>7707033</v>
      </c>
      <c r="C62" s="48"/>
      <c r="D62" s="47"/>
      <c r="E62" s="54">
        <f>E63</f>
        <v>2000</v>
      </c>
    </row>
    <row r="63" spans="1:5" ht="31.5">
      <c r="A63" s="43" t="s">
        <v>111</v>
      </c>
      <c r="B63" s="50">
        <v>7707033</v>
      </c>
      <c r="C63" s="50">
        <v>244</v>
      </c>
      <c r="D63" s="49"/>
      <c r="E63" s="52">
        <f>E64</f>
        <v>2000</v>
      </c>
    </row>
    <row r="64" spans="1:5" ht="31.5">
      <c r="A64" s="43" t="s">
        <v>86</v>
      </c>
      <c r="B64" s="50">
        <v>7707033</v>
      </c>
      <c r="C64" s="50">
        <v>244</v>
      </c>
      <c r="D64" s="49" t="s">
        <v>87</v>
      </c>
      <c r="E64" s="52">
        <v>2000</v>
      </c>
    </row>
    <row r="65" spans="1:5" ht="31.5">
      <c r="A65" s="46" t="s">
        <v>124</v>
      </c>
      <c r="B65" s="48">
        <v>7707501</v>
      </c>
      <c r="C65" s="48"/>
      <c r="D65" s="47"/>
      <c r="E65" s="54">
        <f>E66</f>
        <v>0</v>
      </c>
    </row>
    <row r="66" spans="1:5" ht="31.5">
      <c r="A66" s="43" t="s">
        <v>111</v>
      </c>
      <c r="B66" s="50">
        <v>7707501</v>
      </c>
      <c r="C66" s="50">
        <v>244</v>
      </c>
      <c r="D66" s="49"/>
      <c r="E66" s="52">
        <f>E67</f>
        <v>0</v>
      </c>
    </row>
    <row r="67" spans="1:5">
      <c r="A67" s="43" t="s">
        <v>103</v>
      </c>
      <c r="B67" s="50">
        <v>7707501</v>
      </c>
      <c r="C67" s="50">
        <v>244</v>
      </c>
      <c r="D67" s="49" t="s">
        <v>104</v>
      </c>
      <c r="E67" s="52">
        <v>0</v>
      </c>
    </row>
    <row r="68" spans="1:5" ht="31.5">
      <c r="A68" s="101" t="s">
        <v>129</v>
      </c>
      <c r="B68" s="42">
        <v>7707502</v>
      </c>
      <c r="C68" s="48"/>
      <c r="D68" s="47"/>
      <c r="E68" s="54">
        <f>E69+E71</f>
        <v>146364.37</v>
      </c>
    </row>
    <row r="69" spans="1:5" ht="31.5">
      <c r="A69" s="43" t="s">
        <v>111</v>
      </c>
      <c r="B69" s="50">
        <v>7707502</v>
      </c>
      <c r="C69" s="50">
        <v>244</v>
      </c>
      <c r="D69" s="49"/>
      <c r="E69" s="52">
        <f>E70</f>
        <v>146364.37</v>
      </c>
    </row>
    <row r="70" spans="1:5">
      <c r="A70" s="43" t="s">
        <v>92</v>
      </c>
      <c r="B70" s="50">
        <v>7707502</v>
      </c>
      <c r="C70" s="50">
        <v>244</v>
      </c>
      <c r="D70" s="49" t="s">
        <v>93</v>
      </c>
      <c r="E70" s="52">
        <v>146364.37</v>
      </c>
    </row>
    <row r="71" spans="1:5" ht="31.5">
      <c r="A71" s="43" t="s">
        <v>111</v>
      </c>
      <c r="B71" s="50">
        <v>7707502</v>
      </c>
      <c r="C71" s="50">
        <v>244</v>
      </c>
      <c r="D71" s="49"/>
      <c r="E71" s="52">
        <f>E72</f>
        <v>0</v>
      </c>
    </row>
    <row r="72" spans="1:5">
      <c r="A72" s="43" t="s">
        <v>103</v>
      </c>
      <c r="B72" s="50">
        <v>7707502</v>
      </c>
      <c r="C72" s="50">
        <v>244</v>
      </c>
      <c r="D72" s="49" t="s">
        <v>104</v>
      </c>
      <c r="E72" s="52">
        <v>0</v>
      </c>
    </row>
    <row r="73" spans="1:5" ht="31.5">
      <c r="A73" s="101" t="s">
        <v>231</v>
      </c>
      <c r="B73" s="48">
        <v>7707503</v>
      </c>
      <c r="C73" s="48"/>
      <c r="D73" s="47"/>
      <c r="E73" s="54">
        <f>E74</f>
        <v>0</v>
      </c>
    </row>
    <row r="74" spans="1:5" ht="31.5">
      <c r="A74" s="43" t="s">
        <v>111</v>
      </c>
      <c r="B74" s="50">
        <v>7707503</v>
      </c>
      <c r="C74" s="50">
        <v>244</v>
      </c>
      <c r="D74" s="49"/>
      <c r="E74" s="52">
        <f>E75</f>
        <v>0</v>
      </c>
    </row>
    <row r="75" spans="1:5">
      <c r="A75" s="43" t="s">
        <v>103</v>
      </c>
      <c r="B75" s="50">
        <v>7707503</v>
      </c>
      <c r="C75" s="50">
        <v>244</v>
      </c>
      <c r="D75" s="49" t="s">
        <v>104</v>
      </c>
      <c r="E75" s="52">
        <v>0</v>
      </c>
    </row>
    <row r="76" spans="1:5" ht="31.5">
      <c r="A76" s="101" t="s">
        <v>232</v>
      </c>
      <c r="B76" s="48">
        <v>7707504</v>
      </c>
      <c r="C76" s="48"/>
      <c r="D76" s="47"/>
      <c r="E76" s="54">
        <f>E77</f>
        <v>0</v>
      </c>
    </row>
    <row r="77" spans="1:5" ht="31.5">
      <c r="A77" s="43" t="s">
        <v>111</v>
      </c>
      <c r="B77" s="50">
        <v>7707504</v>
      </c>
      <c r="C77" s="50">
        <v>244</v>
      </c>
      <c r="D77" s="49"/>
      <c r="E77" s="52">
        <f>E78</f>
        <v>0</v>
      </c>
    </row>
    <row r="78" spans="1:5">
      <c r="A78" s="43" t="s">
        <v>103</v>
      </c>
      <c r="B78" s="50">
        <v>7707504</v>
      </c>
      <c r="C78" s="50">
        <v>244</v>
      </c>
      <c r="D78" s="49" t="s">
        <v>104</v>
      </c>
      <c r="E78" s="52">
        <v>0</v>
      </c>
    </row>
    <row r="79" spans="1:5" ht="31.5">
      <c r="A79" s="46" t="s">
        <v>126</v>
      </c>
      <c r="B79" s="48">
        <v>7707505</v>
      </c>
      <c r="C79" s="48"/>
      <c r="D79" s="47"/>
      <c r="E79" s="54">
        <f>E80</f>
        <v>185720</v>
      </c>
    </row>
    <row r="80" spans="1:5" ht="31.5">
      <c r="A80" s="43" t="s">
        <v>111</v>
      </c>
      <c r="B80" s="50">
        <v>7707505</v>
      </c>
      <c r="C80" s="50">
        <v>244</v>
      </c>
      <c r="D80" s="49"/>
      <c r="E80" s="52">
        <f>E81</f>
        <v>185720</v>
      </c>
    </row>
    <row r="81" spans="1:5">
      <c r="A81" s="43" t="s">
        <v>103</v>
      </c>
      <c r="B81" s="50">
        <v>7707505</v>
      </c>
      <c r="C81" s="50">
        <v>244</v>
      </c>
      <c r="D81" s="49" t="s">
        <v>104</v>
      </c>
      <c r="E81" s="52">
        <v>185720</v>
      </c>
    </row>
    <row r="82" spans="1:5" s="108" customFormat="1">
      <c r="A82" s="104" t="s">
        <v>235</v>
      </c>
      <c r="B82" s="105">
        <v>7708022</v>
      </c>
      <c r="C82" s="105"/>
      <c r="D82" s="106"/>
      <c r="E82" s="107">
        <f>E83</f>
        <v>80000</v>
      </c>
    </row>
    <row r="83" spans="1:5" ht="34.5" customHeight="1">
      <c r="A83" s="109" t="s">
        <v>234</v>
      </c>
      <c r="B83" s="110">
        <v>7708022</v>
      </c>
      <c r="C83" s="110">
        <v>321</v>
      </c>
      <c r="D83" s="111"/>
      <c r="E83" s="112">
        <f>E84</f>
        <v>80000</v>
      </c>
    </row>
    <row r="84" spans="1:5">
      <c r="A84" s="109" t="s">
        <v>228</v>
      </c>
      <c r="B84" s="110">
        <v>7708022</v>
      </c>
      <c r="C84" s="110">
        <v>321</v>
      </c>
      <c r="D84" s="111" t="s">
        <v>233</v>
      </c>
      <c r="E84" s="112">
        <v>80000</v>
      </c>
    </row>
    <row r="85" spans="1:5" ht="60">
      <c r="A85" s="117" t="s">
        <v>250</v>
      </c>
      <c r="B85" s="48" t="s">
        <v>249</v>
      </c>
      <c r="C85" s="48"/>
      <c r="D85" s="47"/>
      <c r="E85" s="54">
        <f>E86</f>
        <v>700</v>
      </c>
    </row>
    <row r="86" spans="1:5" ht="31.5">
      <c r="A86" s="43" t="s">
        <v>111</v>
      </c>
      <c r="B86" s="50" t="s">
        <v>249</v>
      </c>
      <c r="C86" s="50">
        <v>244</v>
      </c>
      <c r="D86" s="49"/>
      <c r="E86" s="52">
        <f>E87</f>
        <v>700</v>
      </c>
    </row>
    <row r="87" spans="1:5">
      <c r="A87" s="43" t="s">
        <v>238</v>
      </c>
      <c r="B87" s="50" t="s">
        <v>249</v>
      </c>
      <c r="C87" s="50">
        <v>244</v>
      </c>
      <c r="D87" s="49" t="s">
        <v>248</v>
      </c>
      <c r="E87" s="52">
        <v>700</v>
      </c>
    </row>
    <row r="88" spans="1:5">
      <c r="A88" s="46" t="s">
        <v>102</v>
      </c>
      <c r="B88" s="48"/>
      <c r="C88" s="48"/>
      <c r="D88" s="47"/>
      <c r="E88" s="54">
        <f>E11+E16+E22+E26+E39+E40+E46+E59+E62+E65+E68+E73+E76+E79+E82+E85</f>
        <v>3327736.37</v>
      </c>
    </row>
    <row r="89" spans="1:5">
      <c r="E89" s="116"/>
    </row>
    <row r="90" spans="1:5" ht="18.75">
      <c r="A90" s="1" t="s">
        <v>218</v>
      </c>
      <c r="E90" s="1" t="s">
        <v>222</v>
      </c>
    </row>
  </sheetData>
  <mergeCells count="3">
    <mergeCell ref="A6:E6"/>
    <mergeCell ref="A7:E7"/>
    <mergeCell ref="A8:E8"/>
  </mergeCells>
  <phoneticPr fontId="13" type="noConversion"/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5"/>
  <sheetViews>
    <sheetView topLeftCell="A55" workbookViewId="0">
      <selection activeCell="D26" sqref="D26"/>
    </sheetView>
  </sheetViews>
  <sheetFormatPr defaultRowHeight="15.75"/>
  <cols>
    <col min="1" max="1" width="73.42578125" style="14" bestFit="1" customWidth="1"/>
    <col min="2" max="3" width="14.7109375" style="14" customWidth="1"/>
    <col min="4" max="4" width="17.28515625" style="30" customWidth="1"/>
    <col min="5" max="5" width="10" style="30" customWidth="1"/>
    <col min="6" max="6" width="19.7109375" style="26" bestFit="1" customWidth="1"/>
  </cols>
  <sheetData>
    <row r="1" spans="1:6">
      <c r="D1" s="29" t="s">
        <v>151</v>
      </c>
    </row>
    <row r="2" spans="1:6">
      <c r="D2" s="29" t="s">
        <v>109</v>
      </c>
    </row>
    <row r="3" spans="1:6">
      <c r="D3" s="15" t="s">
        <v>220</v>
      </c>
    </row>
    <row r="4" spans="1:6">
      <c r="D4" s="29" t="s">
        <v>370</v>
      </c>
    </row>
    <row r="5" spans="1:6">
      <c r="D5" s="29"/>
      <c r="E5" s="29"/>
    </row>
    <row r="6" spans="1:6">
      <c r="A6" s="219" t="s">
        <v>155</v>
      </c>
      <c r="B6" s="219"/>
      <c r="C6" s="220"/>
      <c r="D6" s="220"/>
      <c r="E6" s="220"/>
      <c r="F6" s="220"/>
    </row>
    <row r="7" spans="1:6">
      <c r="A7" s="219" t="s">
        <v>237</v>
      </c>
      <c r="B7" s="219"/>
      <c r="C7" s="219"/>
      <c r="D7" s="219"/>
      <c r="E7" s="219"/>
      <c r="F7" s="219"/>
    </row>
    <row r="8" spans="1:6">
      <c r="A8" s="219" t="s">
        <v>236</v>
      </c>
      <c r="B8" s="219"/>
      <c r="C8" s="219"/>
      <c r="D8" s="219"/>
      <c r="E8" s="219"/>
      <c r="F8" s="219"/>
    </row>
    <row r="9" spans="1:6">
      <c r="A9" s="18" t="s">
        <v>71</v>
      </c>
      <c r="B9" s="18" t="s">
        <v>71</v>
      </c>
      <c r="C9" s="18" t="s">
        <v>71</v>
      </c>
      <c r="D9" s="31" t="s">
        <v>71</v>
      </c>
      <c r="E9" s="31" t="s">
        <v>71</v>
      </c>
      <c r="F9" s="18"/>
    </row>
    <row r="10" spans="1:6">
      <c r="A10" s="222" t="s">
        <v>72</v>
      </c>
      <c r="B10" s="224" t="s">
        <v>152</v>
      </c>
      <c r="C10" s="224" t="s">
        <v>73</v>
      </c>
      <c r="D10" s="226" t="s">
        <v>107</v>
      </c>
      <c r="E10" s="226" t="s">
        <v>108</v>
      </c>
      <c r="F10" s="59" t="s">
        <v>4</v>
      </c>
    </row>
    <row r="11" spans="1:6">
      <c r="A11" s="223"/>
      <c r="B11" s="225"/>
      <c r="C11" s="225"/>
      <c r="D11" s="227"/>
      <c r="E11" s="227"/>
      <c r="F11" s="27">
        <v>2015</v>
      </c>
    </row>
    <row r="12" spans="1:6" ht="31.5">
      <c r="A12" s="40" t="s">
        <v>224</v>
      </c>
      <c r="B12" s="41" t="s">
        <v>244</v>
      </c>
      <c r="C12" s="41"/>
      <c r="D12" s="42"/>
      <c r="E12" s="42"/>
      <c r="F12" s="38"/>
    </row>
    <row r="13" spans="1:6">
      <c r="A13" s="20" t="s">
        <v>74</v>
      </c>
      <c r="B13" s="41" t="s">
        <v>244</v>
      </c>
      <c r="C13" s="41" t="s">
        <v>75</v>
      </c>
      <c r="D13" s="42"/>
      <c r="E13" s="42"/>
      <c r="F13" s="54">
        <f>F14+F18+F25+F28</f>
        <v>2413252</v>
      </c>
    </row>
    <row r="14" spans="1:6" ht="31.5">
      <c r="A14" s="20" t="s">
        <v>76</v>
      </c>
      <c r="B14" s="41" t="s">
        <v>244</v>
      </c>
      <c r="C14" s="41" t="s">
        <v>77</v>
      </c>
      <c r="D14" s="42"/>
      <c r="E14" s="42"/>
      <c r="F14" s="54">
        <f>F15</f>
        <v>334900</v>
      </c>
    </row>
    <row r="15" spans="1:6">
      <c r="A15" s="46" t="s">
        <v>112</v>
      </c>
      <c r="B15" s="41" t="s">
        <v>244</v>
      </c>
      <c r="C15" s="41" t="s">
        <v>77</v>
      </c>
      <c r="D15" s="42">
        <v>7707003</v>
      </c>
      <c r="E15" s="42"/>
      <c r="F15" s="53">
        <f>F16+F17</f>
        <v>334900</v>
      </c>
    </row>
    <row r="16" spans="1:6" ht="32.25" customHeight="1">
      <c r="A16" s="23" t="s">
        <v>110</v>
      </c>
      <c r="B16" s="44" t="s">
        <v>244</v>
      </c>
      <c r="C16" s="44" t="s">
        <v>77</v>
      </c>
      <c r="D16" s="45">
        <v>7707003</v>
      </c>
      <c r="E16" s="45">
        <v>121</v>
      </c>
      <c r="F16" s="39">
        <v>331900</v>
      </c>
    </row>
    <row r="17" spans="1:6" ht="31.5">
      <c r="A17" s="23" t="s">
        <v>115</v>
      </c>
      <c r="B17" s="44" t="s">
        <v>244</v>
      </c>
      <c r="C17" s="49" t="s">
        <v>77</v>
      </c>
      <c r="D17" s="50">
        <v>7707003</v>
      </c>
      <c r="E17" s="50">
        <v>122</v>
      </c>
      <c r="F17" s="52">
        <v>3000</v>
      </c>
    </row>
    <row r="18" spans="1:6">
      <c r="A18" s="46" t="s">
        <v>114</v>
      </c>
      <c r="B18" s="41" t="s">
        <v>244</v>
      </c>
      <c r="C18" s="47" t="s">
        <v>79</v>
      </c>
      <c r="D18" s="48">
        <v>7707004</v>
      </c>
      <c r="E18" s="48"/>
      <c r="F18" s="54">
        <f>SUM(F19:F24)</f>
        <v>2066352</v>
      </c>
    </row>
    <row r="19" spans="1:6" ht="31.5">
      <c r="A19" s="43" t="s">
        <v>110</v>
      </c>
      <c r="B19" s="44" t="s">
        <v>244</v>
      </c>
      <c r="C19" s="49" t="s">
        <v>79</v>
      </c>
      <c r="D19" s="50">
        <v>7707004</v>
      </c>
      <c r="E19" s="50">
        <v>121</v>
      </c>
      <c r="F19" s="52">
        <v>1832102</v>
      </c>
    </row>
    <row r="20" spans="1:6" ht="31.5">
      <c r="A20" s="23" t="s">
        <v>115</v>
      </c>
      <c r="B20" s="44" t="s">
        <v>244</v>
      </c>
      <c r="C20" s="49" t="s">
        <v>79</v>
      </c>
      <c r="D20" s="50">
        <v>7707004</v>
      </c>
      <c r="E20" s="50">
        <v>122</v>
      </c>
      <c r="F20" s="52">
        <v>3000</v>
      </c>
    </row>
    <row r="21" spans="1:6" ht="31.5">
      <c r="A21" s="43" t="s">
        <v>116</v>
      </c>
      <c r="B21" s="44" t="s">
        <v>244</v>
      </c>
      <c r="C21" s="49" t="s">
        <v>79</v>
      </c>
      <c r="D21" s="50">
        <v>7707004</v>
      </c>
      <c r="E21" s="45">
        <v>242</v>
      </c>
      <c r="F21" s="39">
        <v>146850</v>
      </c>
    </row>
    <row r="22" spans="1:6" ht="31.5">
      <c r="A22" s="51" t="s">
        <v>111</v>
      </c>
      <c r="B22" s="44" t="s">
        <v>244</v>
      </c>
      <c r="C22" s="49" t="s">
        <v>79</v>
      </c>
      <c r="D22" s="50">
        <v>7707004</v>
      </c>
      <c r="E22" s="45">
        <v>244</v>
      </c>
      <c r="F22" s="39">
        <v>80400</v>
      </c>
    </row>
    <row r="23" spans="1:6">
      <c r="A23" s="43" t="s">
        <v>118</v>
      </c>
      <c r="B23" s="44" t="s">
        <v>244</v>
      </c>
      <c r="C23" s="49" t="s">
        <v>79</v>
      </c>
      <c r="D23" s="50">
        <v>7707004</v>
      </c>
      <c r="E23" s="50">
        <v>852</v>
      </c>
      <c r="F23" s="52">
        <v>2000</v>
      </c>
    </row>
    <row r="24" spans="1:6" s="124" customFormat="1" ht="31.5">
      <c r="A24" s="119" t="s">
        <v>111</v>
      </c>
      <c r="B24" s="120" t="s">
        <v>244</v>
      </c>
      <c r="C24" s="120" t="s">
        <v>87</v>
      </c>
      <c r="D24" s="121">
        <v>7707004</v>
      </c>
      <c r="E24" s="122">
        <v>244</v>
      </c>
      <c r="F24" s="123">
        <v>2000</v>
      </c>
    </row>
    <row r="25" spans="1:6" ht="34.5" customHeight="1">
      <c r="A25" s="20" t="s">
        <v>80</v>
      </c>
      <c r="B25" s="41" t="s">
        <v>244</v>
      </c>
      <c r="C25" s="47" t="s">
        <v>81</v>
      </c>
      <c r="D25" s="48"/>
      <c r="E25" s="48"/>
      <c r="F25" s="54">
        <f>F26</f>
        <v>9000</v>
      </c>
    </row>
    <row r="26" spans="1:6" ht="18" customHeight="1">
      <c r="A26" s="43" t="s">
        <v>117</v>
      </c>
      <c r="B26" s="44" t="s">
        <v>244</v>
      </c>
      <c r="C26" s="49" t="s">
        <v>81</v>
      </c>
      <c r="D26" s="50">
        <v>7707013</v>
      </c>
      <c r="E26" s="50"/>
      <c r="F26" s="52">
        <f>F27</f>
        <v>9000</v>
      </c>
    </row>
    <row r="27" spans="1:6">
      <c r="A27" s="43" t="s">
        <v>20</v>
      </c>
      <c r="B27" s="44" t="s">
        <v>244</v>
      </c>
      <c r="C27" s="49" t="s">
        <v>81</v>
      </c>
      <c r="D27" s="50">
        <v>7707013</v>
      </c>
      <c r="E27" s="50">
        <v>540</v>
      </c>
      <c r="F27" s="52">
        <v>9000</v>
      </c>
    </row>
    <row r="28" spans="1:6">
      <c r="A28" s="20" t="s">
        <v>82</v>
      </c>
      <c r="B28" s="41" t="s">
        <v>244</v>
      </c>
      <c r="C28" s="47" t="s">
        <v>83</v>
      </c>
      <c r="D28" s="48"/>
      <c r="E28" s="48"/>
      <c r="F28" s="54">
        <f>F29</f>
        <v>3000</v>
      </c>
    </row>
    <row r="29" spans="1:6">
      <c r="A29" s="43" t="s">
        <v>121</v>
      </c>
      <c r="B29" s="44" t="s">
        <v>244</v>
      </c>
      <c r="C29" s="49" t="s">
        <v>83</v>
      </c>
      <c r="D29" s="50">
        <v>7707001</v>
      </c>
      <c r="E29" s="50"/>
      <c r="F29" s="52">
        <f>F30</f>
        <v>3000</v>
      </c>
    </row>
    <row r="30" spans="1:6">
      <c r="A30" s="43" t="s">
        <v>122</v>
      </c>
      <c r="B30" s="44" t="s">
        <v>244</v>
      </c>
      <c r="C30" s="49" t="s">
        <v>83</v>
      </c>
      <c r="D30" s="50">
        <v>7707001</v>
      </c>
      <c r="E30" s="50">
        <v>870</v>
      </c>
      <c r="F30" s="52">
        <v>3000</v>
      </c>
    </row>
    <row r="31" spans="1:6" ht="48">
      <c r="A31" s="117" t="s">
        <v>250</v>
      </c>
      <c r="B31" s="41" t="s">
        <v>244</v>
      </c>
      <c r="C31" s="47" t="s">
        <v>248</v>
      </c>
      <c r="D31" s="48"/>
      <c r="E31" s="48"/>
      <c r="F31" s="54">
        <f>F32</f>
        <v>700</v>
      </c>
    </row>
    <row r="32" spans="1:6" ht="31.5">
      <c r="A32" s="119" t="s">
        <v>111</v>
      </c>
      <c r="B32" s="44" t="s">
        <v>244</v>
      </c>
      <c r="C32" s="49" t="s">
        <v>248</v>
      </c>
      <c r="D32" s="50" t="s">
        <v>249</v>
      </c>
      <c r="E32" s="50"/>
      <c r="F32" s="52">
        <v>700</v>
      </c>
    </row>
    <row r="33" spans="1:6">
      <c r="A33" s="43" t="s">
        <v>251</v>
      </c>
      <c r="B33" s="44" t="s">
        <v>244</v>
      </c>
      <c r="C33" s="49" t="s">
        <v>248</v>
      </c>
      <c r="D33" s="50" t="s">
        <v>249</v>
      </c>
      <c r="E33" s="50">
        <v>244</v>
      </c>
      <c r="F33" s="52">
        <v>700</v>
      </c>
    </row>
    <row r="34" spans="1:6">
      <c r="A34" s="20" t="s">
        <v>148</v>
      </c>
      <c r="B34" s="32" t="s">
        <v>244</v>
      </c>
      <c r="C34" s="47" t="s">
        <v>149</v>
      </c>
      <c r="D34" s="48"/>
      <c r="E34" s="48"/>
      <c r="F34" s="54">
        <f>F35</f>
        <v>39200</v>
      </c>
    </row>
    <row r="35" spans="1:6">
      <c r="A35" s="43" t="s">
        <v>147</v>
      </c>
      <c r="B35" s="49" t="s">
        <v>244</v>
      </c>
      <c r="C35" s="49" t="s">
        <v>146</v>
      </c>
      <c r="D35" s="50"/>
      <c r="E35" s="50"/>
      <c r="F35" s="52">
        <f>F36</f>
        <v>39200</v>
      </c>
    </row>
    <row r="36" spans="1:6" ht="33" customHeight="1">
      <c r="A36" s="34" t="s">
        <v>145</v>
      </c>
      <c r="B36" s="49" t="s">
        <v>244</v>
      </c>
      <c r="C36" s="49" t="s">
        <v>146</v>
      </c>
      <c r="D36" s="50">
        <v>6035118</v>
      </c>
      <c r="E36" s="50"/>
      <c r="F36" s="52">
        <f>F37+F38</f>
        <v>39200</v>
      </c>
    </row>
    <row r="37" spans="1:6" ht="30" customHeight="1">
      <c r="A37" s="43" t="s">
        <v>110</v>
      </c>
      <c r="B37" s="49" t="s">
        <v>244</v>
      </c>
      <c r="C37" s="49" t="s">
        <v>146</v>
      </c>
      <c r="D37" s="50">
        <v>6035118</v>
      </c>
      <c r="E37" s="50">
        <v>121</v>
      </c>
      <c r="F37" s="52">
        <v>37700</v>
      </c>
    </row>
    <row r="38" spans="1:6" ht="31.5">
      <c r="A38" s="51" t="s">
        <v>111</v>
      </c>
      <c r="B38" s="49" t="s">
        <v>244</v>
      </c>
      <c r="C38" s="49" t="s">
        <v>146</v>
      </c>
      <c r="D38" s="50">
        <v>6035118</v>
      </c>
      <c r="E38" s="50">
        <v>244</v>
      </c>
      <c r="F38" s="52">
        <v>1500</v>
      </c>
    </row>
    <row r="39" spans="1:6" ht="31.5">
      <c r="A39" s="20" t="s">
        <v>84</v>
      </c>
      <c r="B39" s="47" t="s">
        <v>244</v>
      </c>
      <c r="C39" s="47" t="s">
        <v>85</v>
      </c>
      <c r="D39" s="48"/>
      <c r="E39" s="48"/>
      <c r="F39" s="54">
        <f>F41+F43</f>
        <v>10100</v>
      </c>
    </row>
    <row r="40" spans="1:6" s="124" customFormat="1" ht="31.5">
      <c r="A40" s="125" t="s">
        <v>86</v>
      </c>
      <c r="B40" s="126" t="s">
        <v>244</v>
      </c>
      <c r="C40" s="126" t="s">
        <v>87</v>
      </c>
      <c r="D40" s="127"/>
      <c r="E40" s="127"/>
      <c r="F40" s="128">
        <f>F41</f>
        <v>10100</v>
      </c>
    </row>
    <row r="41" spans="1:6" s="124" customFormat="1" ht="31.5">
      <c r="A41" s="129" t="s">
        <v>86</v>
      </c>
      <c r="B41" s="120" t="s">
        <v>244</v>
      </c>
      <c r="C41" s="120" t="s">
        <v>87</v>
      </c>
      <c r="D41" s="121">
        <v>7707033</v>
      </c>
      <c r="E41" s="122"/>
      <c r="F41" s="123">
        <f>F42</f>
        <v>10100</v>
      </c>
    </row>
    <row r="42" spans="1:6" s="124" customFormat="1" ht="31.5">
      <c r="A42" s="119" t="s">
        <v>111</v>
      </c>
      <c r="B42" s="120" t="s">
        <v>244</v>
      </c>
      <c r="C42" s="120" t="s">
        <v>87</v>
      </c>
      <c r="D42" s="121">
        <v>7707033</v>
      </c>
      <c r="E42" s="122">
        <v>540</v>
      </c>
      <c r="F42" s="123">
        <v>10100</v>
      </c>
    </row>
    <row r="43" spans="1:6" s="124" customFormat="1" ht="31.5">
      <c r="A43" s="125" t="s">
        <v>123</v>
      </c>
      <c r="B43" s="126" t="s">
        <v>244</v>
      </c>
      <c r="C43" s="126" t="s">
        <v>89</v>
      </c>
      <c r="D43" s="127"/>
      <c r="E43" s="127"/>
      <c r="F43" s="128">
        <f>F44</f>
        <v>0</v>
      </c>
    </row>
    <row r="44" spans="1:6" ht="31.5">
      <c r="A44" s="51" t="s">
        <v>111</v>
      </c>
      <c r="B44" s="49" t="s">
        <v>244</v>
      </c>
      <c r="C44" s="49" t="s">
        <v>89</v>
      </c>
      <c r="D44" s="50">
        <v>7707032</v>
      </c>
      <c r="E44" s="50">
        <v>244</v>
      </c>
      <c r="F44" s="52">
        <v>0</v>
      </c>
    </row>
    <row r="45" spans="1:6">
      <c r="A45" s="20" t="s">
        <v>90</v>
      </c>
      <c r="B45" s="47" t="s">
        <v>244</v>
      </c>
      <c r="C45" s="47" t="s">
        <v>91</v>
      </c>
      <c r="D45" s="48"/>
      <c r="E45" s="48"/>
      <c r="F45" s="54">
        <f>F46</f>
        <v>146364.37</v>
      </c>
    </row>
    <row r="46" spans="1:6">
      <c r="A46" s="43" t="s">
        <v>92</v>
      </c>
      <c r="B46" s="49" t="s">
        <v>244</v>
      </c>
      <c r="C46" s="49" t="s">
        <v>93</v>
      </c>
      <c r="D46" s="50"/>
      <c r="E46" s="50"/>
      <c r="F46" s="52">
        <f>F47</f>
        <v>146364.37</v>
      </c>
    </row>
    <row r="47" spans="1:6" ht="31.5">
      <c r="A47" s="55" t="s">
        <v>129</v>
      </c>
      <c r="B47" s="49" t="s">
        <v>244</v>
      </c>
      <c r="C47" s="49" t="s">
        <v>93</v>
      </c>
      <c r="D47" s="50">
        <v>7707502</v>
      </c>
      <c r="E47" s="50"/>
      <c r="F47" s="52">
        <f>F48</f>
        <v>146364.37</v>
      </c>
    </row>
    <row r="48" spans="1:6" ht="31.5">
      <c r="A48" s="51" t="s">
        <v>111</v>
      </c>
      <c r="B48" s="49" t="s">
        <v>244</v>
      </c>
      <c r="C48" s="49" t="s">
        <v>93</v>
      </c>
      <c r="D48" s="50">
        <v>7707502</v>
      </c>
      <c r="E48" s="50">
        <v>244</v>
      </c>
      <c r="F48" s="52">
        <v>146364.37</v>
      </c>
    </row>
    <row r="49" spans="1:6">
      <c r="A49" s="20" t="s">
        <v>94</v>
      </c>
      <c r="B49" s="47" t="s">
        <v>244</v>
      </c>
      <c r="C49" s="47" t="s">
        <v>95</v>
      </c>
      <c r="D49" s="48"/>
      <c r="E49" s="48"/>
      <c r="F49" s="54">
        <f>F50</f>
        <v>185720</v>
      </c>
    </row>
    <row r="50" spans="1:6">
      <c r="A50" s="46" t="s">
        <v>103</v>
      </c>
      <c r="B50" s="47" t="s">
        <v>244</v>
      </c>
      <c r="C50" s="47" t="s">
        <v>104</v>
      </c>
      <c r="D50" s="48"/>
      <c r="E50" s="48"/>
      <c r="F50" s="54">
        <f>F51+F53+F55+F57+F59</f>
        <v>185720</v>
      </c>
    </row>
    <row r="51" spans="1:6" ht="31.5">
      <c r="A51" s="56" t="s">
        <v>124</v>
      </c>
      <c r="B51" s="49" t="s">
        <v>244</v>
      </c>
      <c r="C51" s="49" t="s">
        <v>104</v>
      </c>
      <c r="D51" s="57">
        <v>7707501</v>
      </c>
      <c r="E51" s="50"/>
      <c r="F51" s="52">
        <f>F52</f>
        <v>0</v>
      </c>
    </row>
    <row r="52" spans="1:6" ht="31.5">
      <c r="A52" s="51" t="s">
        <v>111</v>
      </c>
      <c r="B52" s="49" t="s">
        <v>244</v>
      </c>
      <c r="C52" s="49" t="s">
        <v>104</v>
      </c>
      <c r="D52" s="50">
        <v>7707501</v>
      </c>
      <c r="E52" s="50">
        <v>244</v>
      </c>
      <c r="F52" s="52">
        <v>0</v>
      </c>
    </row>
    <row r="53" spans="1:6" ht="31.5">
      <c r="A53" s="56" t="s">
        <v>129</v>
      </c>
      <c r="B53" s="49" t="s">
        <v>244</v>
      </c>
      <c r="C53" s="49" t="s">
        <v>104</v>
      </c>
      <c r="D53" s="57">
        <v>7707502</v>
      </c>
      <c r="E53" s="50"/>
      <c r="F53" s="52">
        <f>F54</f>
        <v>0</v>
      </c>
    </row>
    <row r="54" spans="1:6" ht="31.5">
      <c r="A54" s="51" t="s">
        <v>111</v>
      </c>
      <c r="B54" s="49" t="s">
        <v>244</v>
      </c>
      <c r="C54" s="49" t="s">
        <v>104</v>
      </c>
      <c r="D54" s="50">
        <v>7707502</v>
      </c>
      <c r="E54" s="50">
        <v>244</v>
      </c>
      <c r="F54" s="52">
        <v>0</v>
      </c>
    </row>
    <row r="55" spans="1:6" ht="31.5">
      <c r="A55" s="56" t="s">
        <v>231</v>
      </c>
      <c r="B55" s="49" t="s">
        <v>244</v>
      </c>
      <c r="C55" s="49" t="s">
        <v>104</v>
      </c>
      <c r="D55" s="57">
        <v>7707503</v>
      </c>
      <c r="E55" s="50"/>
      <c r="F55" s="52">
        <f>F56</f>
        <v>0</v>
      </c>
    </row>
    <row r="56" spans="1:6" ht="31.5">
      <c r="A56" s="51" t="s">
        <v>111</v>
      </c>
      <c r="B56" s="49" t="s">
        <v>244</v>
      </c>
      <c r="C56" s="49" t="s">
        <v>104</v>
      </c>
      <c r="D56" s="50">
        <v>7707503</v>
      </c>
      <c r="E56" s="50">
        <v>244</v>
      </c>
      <c r="F56" s="52">
        <v>0</v>
      </c>
    </row>
    <row r="57" spans="1:6">
      <c r="A57" s="56" t="s">
        <v>125</v>
      </c>
      <c r="B57" s="49" t="s">
        <v>244</v>
      </c>
      <c r="C57" s="49" t="s">
        <v>104</v>
      </c>
      <c r="D57" s="50">
        <v>7707504</v>
      </c>
      <c r="E57" s="50"/>
      <c r="F57" s="52">
        <f>F58</f>
        <v>0</v>
      </c>
    </row>
    <row r="58" spans="1:6" ht="31.5">
      <c r="A58" s="51" t="s">
        <v>111</v>
      </c>
      <c r="B58" s="49" t="s">
        <v>244</v>
      </c>
      <c r="C58" s="49" t="s">
        <v>104</v>
      </c>
      <c r="D58" s="50">
        <v>7707504</v>
      </c>
      <c r="E58" s="50">
        <v>244</v>
      </c>
      <c r="F58" s="52">
        <v>0</v>
      </c>
    </row>
    <row r="59" spans="1:6" ht="15" customHeight="1">
      <c r="A59" s="56" t="s">
        <v>126</v>
      </c>
      <c r="B59" s="49" t="s">
        <v>244</v>
      </c>
      <c r="C59" s="49" t="s">
        <v>104</v>
      </c>
      <c r="D59" s="50">
        <v>7707505</v>
      </c>
      <c r="E59" s="50"/>
      <c r="F59" s="52">
        <f>F60</f>
        <v>185720</v>
      </c>
    </row>
    <row r="60" spans="1:6" ht="31.5">
      <c r="A60" s="51" t="s">
        <v>111</v>
      </c>
      <c r="B60" s="49" t="s">
        <v>244</v>
      </c>
      <c r="C60" s="49" t="s">
        <v>104</v>
      </c>
      <c r="D60" s="50">
        <v>7707505</v>
      </c>
      <c r="E60" s="50">
        <v>244</v>
      </c>
      <c r="F60" s="52">
        <v>185720</v>
      </c>
    </row>
    <row r="61" spans="1:6">
      <c r="A61" s="20" t="s">
        <v>98</v>
      </c>
      <c r="B61" s="47" t="s">
        <v>244</v>
      </c>
      <c r="C61" s="47" t="s">
        <v>99</v>
      </c>
      <c r="D61" s="48"/>
      <c r="E61" s="48"/>
      <c r="F61" s="54">
        <f>F62+F67</f>
        <v>452400</v>
      </c>
    </row>
    <row r="62" spans="1:6">
      <c r="A62" s="43" t="s">
        <v>153</v>
      </c>
      <c r="B62" s="49" t="s">
        <v>244</v>
      </c>
      <c r="C62" s="49" t="s">
        <v>101</v>
      </c>
      <c r="D62" s="50"/>
      <c r="E62" s="50"/>
      <c r="F62" s="52">
        <f>F63</f>
        <v>283500</v>
      </c>
    </row>
    <row r="63" spans="1:6" ht="31.5">
      <c r="A63" s="46" t="s">
        <v>213</v>
      </c>
      <c r="B63" s="49" t="s">
        <v>244</v>
      </c>
      <c r="C63" s="49" t="s">
        <v>101</v>
      </c>
      <c r="D63" s="87">
        <v>7707801</v>
      </c>
      <c r="E63" s="50"/>
      <c r="F63" s="52">
        <f>SUM(F64:F66)</f>
        <v>283500</v>
      </c>
    </row>
    <row r="64" spans="1:6" ht="31.5">
      <c r="A64" s="56" t="s">
        <v>119</v>
      </c>
      <c r="B64" s="49" t="s">
        <v>244</v>
      </c>
      <c r="C64" s="49" t="s">
        <v>101</v>
      </c>
      <c r="D64" s="87">
        <v>7707801</v>
      </c>
      <c r="E64" s="50">
        <v>111</v>
      </c>
      <c r="F64" s="52">
        <v>282500</v>
      </c>
    </row>
    <row r="65" spans="1:6" ht="31.5">
      <c r="A65" s="43" t="s">
        <v>116</v>
      </c>
      <c r="B65" s="49" t="s">
        <v>244</v>
      </c>
      <c r="C65" s="49" t="s">
        <v>101</v>
      </c>
      <c r="D65" s="87">
        <v>7707801</v>
      </c>
      <c r="E65" s="50">
        <v>122</v>
      </c>
      <c r="F65" s="52">
        <v>1000</v>
      </c>
    </row>
    <row r="66" spans="1:6" ht="31.5">
      <c r="A66" s="51" t="s">
        <v>111</v>
      </c>
      <c r="B66" s="49" t="s">
        <v>244</v>
      </c>
      <c r="C66" s="49" t="s">
        <v>101</v>
      </c>
      <c r="D66" s="87">
        <v>7707801</v>
      </c>
      <c r="E66" s="50">
        <v>244</v>
      </c>
      <c r="F66" s="52">
        <v>0</v>
      </c>
    </row>
    <row r="67" spans="1:6" ht="31.5">
      <c r="A67" s="88" t="s">
        <v>211</v>
      </c>
      <c r="B67" s="49" t="s">
        <v>244</v>
      </c>
      <c r="C67" s="49" t="s">
        <v>101</v>
      </c>
      <c r="D67" s="87">
        <v>7707802</v>
      </c>
      <c r="E67" s="50"/>
      <c r="F67" s="54">
        <f>F68+F69</f>
        <v>168900</v>
      </c>
    </row>
    <row r="68" spans="1:6" ht="31.5">
      <c r="A68" s="56" t="s">
        <v>119</v>
      </c>
      <c r="B68" s="49" t="s">
        <v>244</v>
      </c>
      <c r="C68" s="49" t="s">
        <v>101</v>
      </c>
      <c r="D68" s="87">
        <v>7707802</v>
      </c>
      <c r="E68" s="50">
        <v>111</v>
      </c>
      <c r="F68" s="52">
        <v>168900</v>
      </c>
    </row>
    <row r="69" spans="1:6" ht="31.5">
      <c r="A69" s="51" t="s">
        <v>111</v>
      </c>
      <c r="B69" s="49" t="s">
        <v>244</v>
      </c>
      <c r="C69" s="49" t="s">
        <v>101</v>
      </c>
      <c r="D69" s="87">
        <v>7707802</v>
      </c>
      <c r="E69" s="50">
        <v>244</v>
      </c>
      <c r="F69" s="52">
        <v>0</v>
      </c>
    </row>
    <row r="70" spans="1:6" s="108" customFormat="1">
      <c r="A70" s="104" t="s">
        <v>235</v>
      </c>
      <c r="B70" s="105">
        <v>996</v>
      </c>
      <c r="C70" s="105"/>
      <c r="D70" s="106"/>
      <c r="E70" s="50"/>
      <c r="F70" s="107">
        <f>F71</f>
        <v>80000</v>
      </c>
    </row>
    <row r="71" spans="1:6" s="96" customFormat="1" ht="34.5" customHeight="1">
      <c r="A71" s="109" t="s">
        <v>234</v>
      </c>
      <c r="B71" s="110">
        <v>996</v>
      </c>
      <c r="C71" s="110">
        <v>1001</v>
      </c>
      <c r="D71" s="111" t="s">
        <v>245</v>
      </c>
      <c r="E71" s="50">
        <v>321</v>
      </c>
      <c r="F71" s="112">
        <v>80000</v>
      </c>
    </row>
    <row r="72" spans="1:6" s="96" customFormat="1">
      <c r="A72" s="109" t="s">
        <v>228</v>
      </c>
      <c r="B72" s="110">
        <v>996</v>
      </c>
      <c r="C72" s="110">
        <v>1001</v>
      </c>
      <c r="D72" s="111" t="s">
        <v>245</v>
      </c>
      <c r="E72" s="50">
        <v>321</v>
      </c>
      <c r="F72" s="112">
        <v>30000</v>
      </c>
    </row>
    <row r="73" spans="1:6">
      <c r="A73" s="20" t="s">
        <v>102</v>
      </c>
      <c r="B73" s="32"/>
      <c r="C73" s="32"/>
      <c r="D73" s="21"/>
      <c r="E73" s="21"/>
      <c r="F73" s="54">
        <f>F13+F34+F39+F45+F49+F61+F70+F31</f>
        <v>3327736.37</v>
      </c>
    </row>
    <row r="75" spans="1:6" ht="18.75">
      <c r="A75" s="1" t="s">
        <v>218</v>
      </c>
      <c r="F75" s="2" t="s">
        <v>219</v>
      </c>
    </row>
  </sheetData>
  <mergeCells count="8">
    <mergeCell ref="A6:F6"/>
    <mergeCell ref="A7:F7"/>
    <mergeCell ref="A8:F8"/>
    <mergeCell ref="A10:A11"/>
    <mergeCell ref="B10:B11"/>
    <mergeCell ref="C10:C11"/>
    <mergeCell ref="D10:D11"/>
    <mergeCell ref="E10:E1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D4" sqref="D4"/>
    </sheetView>
  </sheetViews>
  <sheetFormatPr defaultRowHeight="18.75"/>
  <cols>
    <col min="1" max="1" width="58" style="60" customWidth="1"/>
    <col min="2" max="2" width="34.85546875" style="60" customWidth="1"/>
    <col min="3" max="4" width="24.42578125" style="62" customWidth="1"/>
    <col min="5" max="5" width="27.28515625" style="62" customWidth="1"/>
  </cols>
  <sheetData>
    <row r="1" spans="1:6">
      <c r="C1" s="61" t="s">
        <v>156</v>
      </c>
      <c r="D1" s="61"/>
    </row>
    <row r="2" spans="1:6">
      <c r="C2" s="61" t="s">
        <v>66</v>
      </c>
      <c r="D2" s="61"/>
    </row>
    <row r="3" spans="1:6">
      <c r="C3" s="61" t="s">
        <v>241</v>
      </c>
    </row>
    <row r="4" spans="1:6">
      <c r="C4" s="61" t="s">
        <v>246</v>
      </c>
      <c r="D4" s="2" t="s">
        <v>370</v>
      </c>
    </row>
    <row r="5" spans="1:6" ht="47.25" customHeight="1">
      <c r="A5" s="230" t="s">
        <v>243</v>
      </c>
      <c r="B5" s="230"/>
      <c r="C5" s="230"/>
      <c r="D5" s="230"/>
      <c r="E5" s="230"/>
    </row>
    <row r="6" spans="1:6" ht="15.75" customHeight="1">
      <c r="A6" s="230"/>
      <c r="B6" s="230"/>
      <c r="C6" s="230"/>
      <c r="D6" s="230"/>
      <c r="E6" s="230"/>
    </row>
    <row r="7" spans="1:6" s="73" customFormat="1" ht="22.5" customHeight="1">
      <c r="A7" s="229" t="s">
        <v>157</v>
      </c>
      <c r="B7" s="229" t="s">
        <v>158</v>
      </c>
      <c r="C7" s="228" t="s">
        <v>159</v>
      </c>
      <c r="D7" s="228"/>
      <c r="E7" s="228"/>
    </row>
    <row r="8" spans="1:6" s="73" customFormat="1" ht="22.5" customHeight="1">
      <c r="A8" s="229"/>
      <c r="B8" s="229"/>
      <c r="C8" s="118" t="s">
        <v>255</v>
      </c>
      <c r="D8" s="118" t="s">
        <v>256</v>
      </c>
      <c r="E8" s="118" t="s">
        <v>257</v>
      </c>
    </row>
    <row r="9" spans="1:6" ht="37.5">
      <c r="A9" s="72" t="s">
        <v>160</v>
      </c>
      <c r="B9" s="70" t="s">
        <v>161</v>
      </c>
      <c r="C9" s="63">
        <f>C21</f>
        <v>0</v>
      </c>
      <c r="D9" s="63">
        <f>D21</f>
        <v>0</v>
      </c>
      <c r="E9" s="63">
        <f>E21</f>
        <v>0</v>
      </c>
    </row>
    <row r="10" spans="1:6" ht="37.5">
      <c r="A10" s="72" t="s">
        <v>162</v>
      </c>
      <c r="B10" s="70" t="s">
        <v>163</v>
      </c>
      <c r="C10" s="63"/>
      <c r="D10" s="63"/>
      <c r="E10" s="63"/>
    </row>
    <row r="11" spans="1:6" ht="37.5">
      <c r="A11" s="64" t="s">
        <v>165</v>
      </c>
      <c r="B11" s="70" t="s">
        <v>166</v>
      </c>
      <c r="C11" s="63"/>
      <c r="D11" s="63"/>
      <c r="E11" s="63"/>
    </row>
    <row r="12" spans="1:6" ht="56.25">
      <c r="A12" s="64" t="s">
        <v>167</v>
      </c>
      <c r="B12" s="70" t="s">
        <v>168</v>
      </c>
      <c r="C12" s="63"/>
      <c r="D12" s="63"/>
      <c r="E12" s="63"/>
    </row>
    <row r="13" spans="1:6" ht="56.25">
      <c r="A13" s="64" t="s">
        <v>169</v>
      </c>
      <c r="B13" s="70" t="s">
        <v>170</v>
      </c>
      <c r="C13" s="63"/>
      <c r="D13" s="63"/>
      <c r="E13" s="63"/>
    </row>
    <row r="14" spans="1:6" ht="56.25">
      <c r="A14" s="64" t="s">
        <v>171</v>
      </c>
      <c r="B14" s="70" t="s">
        <v>172</v>
      </c>
      <c r="C14" s="63"/>
      <c r="D14" s="63"/>
      <c r="E14" s="63"/>
      <c r="F14" s="82"/>
    </row>
    <row r="15" spans="1:6" ht="56.25">
      <c r="A15" s="65" t="s">
        <v>164</v>
      </c>
      <c r="B15" s="70" t="s">
        <v>196</v>
      </c>
      <c r="C15" s="66"/>
      <c r="D15" s="66"/>
      <c r="E15" s="66"/>
    </row>
    <row r="16" spans="1:6" ht="56.25">
      <c r="A16" s="64" t="s">
        <v>173</v>
      </c>
      <c r="B16" s="70" t="s">
        <v>174</v>
      </c>
      <c r="C16" s="63"/>
      <c r="D16" s="63"/>
      <c r="E16" s="63"/>
    </row>
    <row r="17" spans="1:5" ht="56.25">
      <c r="A17" s="64" t="s">
        <v>175</v>
      </c>
      <c r="B17" s="70" t="s">
        <v>176</v>
      </c>
      <c r="C17" s="63"/>
      <c r="D17" s="63"/>
      <c r="E17" s="63"/>
    </row>
    <row r="18" spans="1:5" ht="75">
      <c r="A18" s="64" t="s">
        <v>69</v>
      </c>
      <c r="B18" s="70" t="s">
        <v>177</v>
      </c>
      <c r="C18" s="63"/>
      <c r="D18" s="63"/>
      <c r="E18" s="63"/>
    </row>
    <row r="19" spans="1:5" ht="75">
      <c r="A19" s="64" t="s">
        <v>178</v>
      </c>
      <c r="B19" s="70" t="s">
        <v>179</v>
      </c>
      <c r="C19" s="63"/>
      <c r="D19" s="63"/>
      <c r="E19" s="63"/>
    </row>
    <row r="20" spans="1:5" ht="75">
      <c r="A20" s="67" t="s">
        <v>180</v>
      </c>
      <c r="B20" s="70" t="s">
        <v>181</v>
      </c>
      <c r="C20" s="63"/>
      <c r="D20" s="63"/>
      <c r="E20" s="63"/>
    </row>
    <row r="21" spans="1:5" ht="37.5">
      <c r="A21" s="68" t="s">
        <v>182</v>
      </c>
      <c r="B21" s="69" t="s">
        <v>183</v>
      </c>
      <c r="C21" s="63">
        <v>0</v>
      </c>
      <c r="D21" s="63">
        <v>0</v>
      </c>
      <c r="E21" s="63">
        <v>0</v>
      </c>
    </row>
    <row r="22" spans="1:5">
      <c r="A22" s="67" t="s">
        <v>184</v>
      </c>
      <c r="B22" s="70" t="s">
        <v>185</v>
      </c>
      <c r="C22" s="63">
        <f>C23</f>
        <v>-3327736.37</v>
      </c>
      <c r="D22" s="63">
        <v>-2660300</v>
      </c>
      <c r="E22" s="63">
        <f>-2657600</f>
        <v>-2657600</v>
      </c>
    </row>
    <row r="23" spans="1:5" ht="37.5">
      <c r="A23" s="67" t="s">
        <v>186</v>
      </c>
      <c r="B23" s="70" t="s">
        <v>187</v>
      </c>
      <c r="C23" s="63">
        <v>-3327736.37</v>
      </c>
      <c r="D23" s="63">
        <v>-2660300</v>
      </c>
      <c r="E23" s="63">
        <f t="shared" ref="E23:E29" si="0">-2657600</f>
        <v>-2657600</v>
      </c>
    </row>
    <row r="24" spans="1:5" ht="37.5">
      <c r="A24" s="67" t="s">
        <v>188</v>
      </c>
      <c r="B24" s="70" t="s">
        <v>189</v>
      </c>
      <c r="C24" s="63">
        <v>-3327736.37</v>
      </c>
      <c r="D24" s="63">
        <v>-2660300</v>
      </c>
      <c r="E24" s="63">
        <f t="shared" si="0"/>
        <v>-2657600</v>
      </c>
    </row>
    <row r="25" spans="1:5" ht="37.5">
      <c r="A25" s="67" t="s">
        <v>281</v>
      </c>
      <c r="B25" s="70" t="s">
        <v>190</v>
      </c>
      <c r="C25" s="63">
        <v>-3327736.37</v>
      </c>
      <c r="D25" s="63">
        <v>-2660300</v>
      </c>
      <c r="E25" s="63">
        <f t="shared" si="0"/>
        <v>-2657600</v>
      </c>
    </row>
    <row r="26" spans="1:5">
      <c r="A26" s="67" t="s">
        <v>191</v>
      </c>
      <c r="B26" s="70" t="s">
        <v>192</v>
      </c>
      <c r="C26" s="63">
        <v>-3327736.37</v>
      </c>
      <c r="D26" s="63">
        <v>-2660300</v>
      </c>
      <c r="E26" s="63">
        <f t="shared" si="0"/>
        <v>-2657600</v>
      </c>
    </row>
    <row r="27" spans="1:5" ht="37.5">
      <c r="A27" s="67" t="s">
        <v>193</v>
      </c>
      <c r="B27" s="70" t="s">
        <v>194</v>
      </c>
      <c r="C27" s="63">
        <v>-3327736.37</v>
      </c>
      <c r="D27" s="63">
        <v>-2660300</v>
      </c>
      <c r="E27" s="63">
        <f t="shared" si="0"/>
        <v>-2657600</v>
      </c>
    </row>
    <row r="28" spans="1:5" ht="37.5">
      <c r="A28" s="67" t="s">
        <v>282</v>
      </c>
      <c r="B28" s="70" t="s">
        <v>195</v>
      </c>
      <c r="C28" s="63">
        <v>-3327736.37</v>
      </c>
      <c r="D28" s="63">
        <v>-2660300</v>
      </c>
      <c r="E28" s="63">
        <f t="shared" si="0"/>
        <v>-2657600</v>
      </c>
    </row>
    <row r="29" spans="1:5" ht="37.5">
      <c r="A29" s="67" t="s">
        <v>282</v>
      </c>
      <c r="B29" s="70" t="s">
        <v>195</v>
      </c>
      <c r="C29" s="63">
        <v>-3327736.37</v>
      </c>
      <c r="D29" s="63">
        <v>-2660300</v>
      </c>
      <c r="E29" s="63">
        <f t="shared" si="0"/>
        <v>-2657600</v>
      </c>
    </row>
    <row r="30" spans="1:5" ht="78.75" customHeight="1">
      <c r="A30" s="1" t="s">
        <v>218</v>
      </c>
      <c r="B30" s="71"/>
      <c r="D30" s="2"/>
      <c r="E30" s="2" t="s">
        <v>219</v>
      </c>
    </row>
  </sheetData>
  <mergeCells count="4">
    <mergeCell ref="C7:E7"/>
    <mergeCell ref="A7:A8"/>
    <mergeCell ref="B7:B8"/>
    <mergeCell ref="A5:E6"/>
  </mergeCells>
  <phoneticPr fontId="13" type="noConversion"/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RowHeight="21"/>
  <cols>
    <col min="1" max="1" width="9.28515625" style="83" bestFit="1" customWidth="1"/>
    <col min="2" max="2" width="9.140625" style="83"/>
    <col min="3" max="5" width="12.28515625" style="83" bestFit="1" customWidth="1"/>
    <col min="6" max="16384" width="9.140625" style="83"/>
  </cols>
  <sheetData>
    <row r="2" spans="1:8">
      <c r="A2" s="83" t="s">
        <v>210</v>
      </c>
    </row>
    <row r="3" spans="1:8">
      <c r="A3" s="85"/>
      <c r="B3" s="85"/>
      <c r="C3" s="85" t="s">
        <v>208</v>
      </c>
      <c r="D3" s="85">
        <v>2015</v>
      </c>
      <c r="E3" s="85">
        <v>2016</v>
      </c>
      <c r="F3" s="85"/>
      <c r="G3" s="85"/>
      <c r="H3" s="85"/>
    </row>
    <row r="4" spans="1:8" s="84" customFormat="1">
      <c r="A4" s="86">
        <v>100</v>
      </c>
      <c r="B4" s="86"/>
      <c r="C4" s="86">
        <f>C6+C7+C8+C9</f>
        <v>4768200</v>
      </c>
      <c r="D4" s="86">
        <f>D6+D7+D8+D9</f>
        <v>4259000</v>
      </c>
      <c r="E4" s="86">
        <f>E6+E7+E8+E9</f>
        <v>3929600</v>
      </c>
      <c r="F4" s="86"/>
      <c r="G4" s="86"/>
      <c r="H4" s="86"/>
    </row>
    <row r="5" spans="1:8">
      <c r="A5" s="85"/>
      <c r="B5" s="85"/>
      <c r="C5" s="85"/>
      <c r="D5" s="85"/>
      <c r="E5" s="85"/>
      <c r="F5" s="85"/>
      <c r="G5" s="85"/>
      <c r="H5" s="85"/>
    </row>
    <row r="6" spans="1:8">
      <c r="A6" s="85">
        <v>102</v>
      </c>
      <c r="B6" s="85"/>
      <c r="C6" s="85">
        <v>971000</v>
      </c>
      <c r="D6" s="85">
        <v>971000</v>
      </c>
      <c r="E6" s="85">
        <v>971000</v>
      </c>
      <c r="F6" s="85"/>
      <c r="G6" s="85"/>
      <c r="H6" s="85"/>
    </row>
    <row r="7" spans="1:8">
      <c r="A7" s="85">
        <v>104</v>
      </c>
      <c r="B7" s="85"/>
      <c r="C7" s="85">
        <v>3751683</v>
      </c>
      <c r="D7" s="85">
        <v>3242483</v>
      </c>
      <c r="E7" s="85">
        <v>2913083</v>
      </c>
      <c r="F7" s="85"/>
      <c r="G7" s="85"/>
      <c r="H7" s="85"/>
    </row>
    <row r="8" spans="1:8">
      <c r="A8" s="85">
        <v>106</v>
      </c>
      <c r="B8" s="85"/>
      <c r="C8" s="85">
        <v>33517</v>
      </c>
      <c r="D8" s="85">
        <v>33517</v>
      </c>
      <c r="E8" s="85">
        <v>33517</v>
      </c>
      <c r="F8" s="85"/>
      <c r="G8" s="85"/>
      <c r="H8" s="85"/>
    </row>
    <row r="9" spans="1:8">
      <c r="A9" s="85">
        <v>111</v>
      </c>
      <c r="B9" s="85"/>
      <c r="C9" s="85">
        <v>12000</v>
      </c>
      <c r="D9" s="85">
        <v>12000</v>
      </c>
      <c r="E9" s="85">
        <v>12000</v>
      </c>
      <c r="F9" s="85"/>
      <c r="G9" s="85"/>
      <c r="H9" s="85"/>
    </row>
    <row r="10" spans="1:8">
      <c r="A10" s="85"/>
      <c r="B10" s="85"/>
      <c r="C10" s="85"/>
      <c r="D10" s="85"/>
      <c r="E10" s="85"/>
      <c r="F10" s="85"/>
      <c r="G10" s="85"/>
      <c r="H10" s="85"/>
    </row>
    <row r="11" spans="1:8" s="84" customFormat="1">
      <c r="A11" s="86">
        <v>203</v>
      </c>
      <c r="B11" s="86"/>
      <c r="C11" s="86">
        <v>183000</v>
      </c>
      <c r="D11" s="86">
        <v>183500</v>
      </c>
      <c r="E11" s="86">
        <v>183500</v>
      </c>
      <c r="F11" s="86"/>
      <c r="G11" s="86"/>
      <c r="H11" s="86"/>
    </row>
    <row r="12" spans="1:8">
      <c r="A12" s="85"/>
      <c r="B12" s="85"/>
      <c r="C12" s="85"/>
      <c r="D12" s="85"/>
      <c r="E12" s="85"/>
      <c r="F12" s="85"/>
      <c r="G12" s="85"/>
      <c r="H12" s="85"/>
    </row>
    <row r="13" spans="1:8">
      <c r="A13" s="86">
        <v>300</v>
      </c>
      <c r="B13" s="86"/>
      <c r="C13" s="86">
        <f>C14+C15</f>
        <v>956000</v>
      </c>
      <c r="D13" s="86">
        <f>D14+D15</f>
        <v>980000</v>
      </c>
      <c r="E13" s="86">
        <f>E14+E15</f>
        <v>980000</v>
      </c>
      <c r="F13" s="85"/>
      <c r="G13" s="85"/>
      <c r="H13" s="85"/>
    </row>
    <row r="14" spans="1:8">
      <c r="A14" s="85">
        <v>309</v>
      </c>
      <c r="B14" s="85"/>
      <c r="C14" s="85">
        <v>10000</v>
      </c>
      <c r="D14" s="85">
        <v>10000</v>
      </c>
      <c r="E14" s="85">
        <v>10000</v>
      </c>
      <c r="F14" s="85"/>
      <c r="G14" s="85"/>
      <c r="H14" s="85"/>
    </row>
    <row r="15" spans="1:8">
      <c r="A15" s="85">
        <v>310</v>
      </c>
      <c r="B15" s="85"/>
      <c r="C15" s="85">
        <v>946000</v>
      </c>
      <c r="D15" s="85">
        <v>970000</v>
      </c>
      <c r="E15" s="85">
        <v>970000</v>
      </c>
      <c r="F15" s="85"/>
      <c r="G15" s="85"/>
      <c r="H15" s="85"/>
    </row>
    <row r="16" spans="1:8">
      <c r="A16" s="85"/>
      <c r="B16" s="85"/>
      <c r="C16" s="85"/>
      <c r="D16" s="85"/>
      <c r="E16" s="85"/>
      <c r="F16" s="85"/>
      <c r="G16" s="85"/>
      <c r="H16" s="85"/>
    </row>
    <row r="17" spans="1:8" s="84" customFormat="1">
      <c r="A17" s="86">
        <v>409</v>
      </c>
      <c r="B17" s="86"/>
      <c r="C17" s="86">
        <v>1055100</v>
      </c>
      <c r="D17" s="86">
        <v>1234800</v>
      </c>
      <c r="E17" s="86">
        <v>1421000</v>
      </c>
      <c r="F17" s="86"/>
      <c r="G17" s="86"/>
      <c r="H17" s="86"/>
    </row>
    <row r="18" spans="1:8">
      <c r="A18" s="85"/>
      <c r="B18" s="85"/>
      <c r="C18" s="85"/>
      <c r="D18" s="85"/>
      <c r="E18" s="85"/>
      <c r="F18" s="85"/>
      <c r="G18" s="85"/>
      <c r="H18" s="85"/>
    </row>
    <row r="19" spans="1:8" s="84" customFormat="1">
      <c r="A19" s="86">
        <v>500</v>
      </c>
      <c r="B19" s="86"/>
      <c r="C19" s="86">
        <f>C21+C22</f>
        <v>371000</v>
      </c>
      <c r="D19" s="86">
        <f>D21+D22</f>
        <v>331000</v>
      </c>
      <c r="E19" s="86">
        <f>E21+E22</f>
        <v>326000</v>
      </c>
      <c r="F19" s="86"/>
      <c r="G19" s="86"/>
      <c r="H19" s="86"/>
    </row>
    <row r="20" spans="1:8">
      <c r="A20" s="85"/>
      <c r="B20" s="85"/>
      <c r="C20" s="85"/>
      <c r="D20" s="85"/>
      <c r="E20" s="85"/>
      <c r="F20" s="85"/>
      <c r="G20" s="85"/>
      <c r="H20" s="85"/>
    </row>
    <row r="21" spans="1:8">
      <c r="A21" s="85">
        <v>502</v>
      </c>
      <c r="B21" s="85"/>
      <c r="C21" s="85">
        <v>60000</v>
      </c>
      <c r="D21" s="85">
        <v>20000</v>
      </c>
      <c r="E21" s="85">
        <v>15000</v>
      </c>
      <c r="F21" s="85"/>
      <c r="G21" s="85"/>
      <c r="H21" s="85"/>
    </row>
    <row r="22" spans="1:8">
      <c r="A22" s="85">
        <v>503</v>
      </c>
      <c r="B22" s="85"/>
      <c r="C22" s="85">
        <v>311000</v>
      </c>
      <c r="D22" s="85">
        <v>311000</v>
      </c>
      <c r="E22" s="85">
        <v>311000</v>
      </c>
      <c r="F22" s="85"/>
      <c r="G22" s="85"/>
      <c r="H22" s="85"/>
    </row>
    <row r="23" spans="1:8">
      <c r="A23" s="85"/>
      <c r="B23" s="85"/>
      <c r="C23" s="85"/>
      <c r="D23" s="85"/>
      <c r="E23" s="85"/>
      <c r="F23" s="85"/>
      <c r="G23" s="85"/>
      <c r="H23" s="85"/>
    </row>
    <row r="24" spans="1:8" s="84" customFormat="1">
      <c r="A24" s="86">
        <v>707</v>
      </c>
      <c r="B24" s="86"/>
      <c r="C24" s="86">
        <v>12000</v>
      </c>
      <c r="D24" s="86">
        <v>12000</v>
      </c>
      <c r="E24" s="86">
        <v>12000</v>
      </c>
      <c r="F24" s="86"/>
      <c r="G24" s="86"/>
      <c r="H24" s="86"/>
    </row>
    <row r="25" spans="1:8">
      <c r="A25" s="85"/>
      <c r="B25" s="85"/>
      <c r="C25" s="85"/>
      <c r="D25" s="85"/>
      <c r="E25" s="85"/>
      <c r="F25" s="85"/>
      <c r="G25" s="85"/>
      <c r="H25" s="85"/>
    </row>
    <row r="26" spans="1:8" s="84" customFormat="1">
      <c r="A26" s="86">
        <v>800</v>
      </c>
      <c r="B26" s="86"/>
      <c r="C26" s="86">
        <v>2194400</v>
      </c>
      <c r="D26" s="86">
        <v>2194400</v>
      </c>
      <c r="E26" s="86">
        <v>2194400</v>
      </c>
      <c r="F26" s="86"/>
      <c r="G26" s="86"/>
      <c r="H26" s="86"/>
    </row>
    <row r="27" spans="1:8">
      <c r="A27" s="85"/>
      <c r="B27" s="85"/>
      <c r="C27" s="85"/>
      <c r="D27" s="85"/>
      <c r="E27" s="85"/>
      <c r="F27" s="85"/>
      <c r="G27" s="85"/>
      <c r="H27" s="85"/>
    </row>
    <row r="28" spans="1:8">
      <c r="A28" s="85"/>
      <c r="B28" s="85"/>
      <c r="C28" s="85"/>
      <c r="D28" s="85"/>
      <c r="E28" s="85"/>
      <c r="F28" s="85"/>
      <c r="G28" s="85"/>
      <c r="H28" s="85"/>
    </row>
    <row r="29" spans="1:8" s="84" customFormat="1">
      <c r="A29" s="86">
        <v>1102</v>
      </c>
      <c r="B29" s="86"/>
      <c r="C29" s="86">
        <v>5000</v>
      </c>
      <c r="D29" s="86">
        <v>5000</v>
      </c>
      <c r="E29" s="86">
        <v>5000</v>
      </c>
      <c r="F29" s="86"/>
      <c r="G29" s="86"/>
      <c r="H29" s="86"/>
    </row>
    <row r="30" spans="1:8">
      <c r="A30" s="85"/>
      <c r="B30" s="85"/>
      <c r="C30" s="85"/>
      <c r="D30" s="85"/>
      <c r="E30" s="85"/>
      <c r="F30" s="85"/>
      <c r="G30" s="85"/>
      <c r="H30" s="85"/>
    </row>
    <row r="31" spans="1:8" s="84" customFormat="1">
      <c r="A31" s="86" t="s">
        <v>209</v>
      </c>
      <c r="B31" s="86"/>
      <c r="C31" s="86">
        <f>C4+C11+C13+C17+C19+C24+C26+C29</f>
        <v>9544700</v>
      </c>
      <c r="D31" s="86">
        <f>D4+D11+D13+D17+D19+D24+D26+D29</f>
        <v>9199700</v>
      </c>
      <c r="E31" s="86">
        <f>E4+E11+E13+E17+E19+E24+E26+E29</f>
        <v>9051500</v>
      </c>
      <c r="F31" s="86"/>
      <c r="G31" s="86"/>
      <c r="H31" s="86"/>
    </row>
    <row r="32" spans="1:8">
      <c r="A32" s="85"/>
      <c r="B32" s="85"/>
      <c r="C32" s="85"/>
      <c r="D32" s="85"/>
      <c r="E32" s="85"/>
      <c r="F32" s="85"/>
      <c r="G32" s="85"/>
      <c r="H32" s="85"/>
    </row>
    <row r="33" spans="1:8">
      <c r="A33" s="85"/>
      <c r="B33" s="85"/>
      <c r="C33" s="85"/>
      <c r="D33" s="85"/>
      <c r="E33" s="85"/>
      <c r="F33" s="85"/>
      <c r="G33" s="85"/>
      <c r="H33" s="85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15"/>
  <sheetViews>
    <sheetView zoomScaleSheetLayoutView="100" workbookViewId="0">
      <selection activeCell="O14" sqref="O14"/>
    </sheetView>
  </sheetViews>
  <sheetFormatPr defaultRowHeight="18.75"/>
  <cols>
    <col min="1" max="1" width="26.28515625" style="60" customWidth="1"/>
    <col min="2" max="2" width="16.28515625" style="62" customWidth="1"/>
    <col min="3" max="3" width="13.7109375" style="62" customWidth="1"/>
    <col min="4" max="4" width="12.28515625" style="62" customWidth="1"/>
    <col min="5" max="5" width="14.140625" customWidth="1"/>
    <col min="6" max="6" width="11.42578125" customWidth="1"/>
    <col min="7" max="7" width="12.42578125" customWidth="1"/>
    <col min="8" max="8" width="10.140625" customWidth="1"/>
    <col min="9" max="9" width="11.85546875" customWidth="1"/>
    <col min="10" max="10" width="12.42578125" customWidth="1"/>
    <col min="11" max="11" width="12.140625" customWidth="1"/>
    <col min="12" max="12" width="10.85546875" customWidth="1"/>
    <col min="13" max="13" width="12.5703125" customWidth="1"/>
  </cols>
  <sheetData>
    <row r="1" spans="1:28">
      <c r="H1" s="61" t="s">
        <v>197</v>
      </c>
      <c r="I1" s="62"/>
      <c r="J1" s="62"/>
    </row>
    <row r="2" spans="1:28">
      <c r="H2" s="61" t="s">
        <v>66</v>
      </c>
      <c r="I2" s="62"/>
      <c r="J2" s="62"/>
    </row>
    <row r="3" spans="1:28">
      <c r="H3" s="61" t="s">
        <v>241</v>
      </c>
      <c r="I3" s="62"/>
      <c r="J3" s="134"/>
      <c r="K3" s="134"/>
      <c r="L3" s="134"/>
    </row>
    <row r="4" spans="1:28">
      <c r="H4" s="61" t="s">
        <v>247</v>
      </c>
      <c r="I4" s="62"/>
      <c r="J4" s="2" t="s">
        <v>370</v>
      </c>
    </row>
    <row r="5" spans="1:28" ht="10.5" customHeight="1">
      <c r="A5" s="230" t="s">
        <v>242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</row>
    <row r="6" spans="1:28" ht="26.25" customHeight="1">
      <c r="A6" s="230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</row>
    <row r="7" spans="1:28" ht="15.75" hidden="1" customHeigh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</row>
    <row r="8" spans="1:28" ht="15.75" hidden="1" customHeight="1">
      <c r="A8" s="231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</row>
    <row r="9" spans="1:28" s="73" customFormat="1" ht="103.5" customHeight="1">
      <c r="A9" s="74"/>
      <c r="B9" s="80" t="s">
        <v>203</v>
      </c>
      <c r="C9" s="80" t="s">
        <v>200</v>
      </c>
      <c r="D9" s="80" t="s">
        <v>201</v>
      </c>
      <c r="E9" s="80" t="s">
        <v>204</v>
      </c>
      <c r="F9" s="80" t="s">
        <v>203</v>
      </c>
      <c r="G9" s="80" t="s">
        <v>200</v>
      </c>
      <c r="H9" s="80" t="s">
        <v>201</v>
      </c>
      <c r="I9" s="80" t="s">
        <v>202</v>
      </c>
      <c r="J9" s="80" t="s">
        <v>205</v>
      </c>
      <c r="K9" s="80" t="s">
        <v>200</v>
      </c>
      <c r="L9" s="80" t="s">
        <v>201</v>
      </c>
      <c r="M9" s="80" t="s">
        <v>206</v>
      </c>
    </row>
    <row r="10" spans="1:28">
      <c r="A10" s="76" t="s">
        <v>198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</row>
    <row r="11" spans="1:28">
      <c r="A11" s="77" t="s">
        <v>199</v>
      </c>
      <c r="B11" s="63"/>
      <c r="C11" s="63"/>
      <c r="D11" s="63"/>
      <c r="E11" s="63"/>
      <c r="F11" s="81"/>
      <c r="G11" s="81"/>
      <c r="H11" s="81"/>
      <c r="I11" s="81"/>
      <c r="J11" s="81"/>
      <c r="K11" s="81"/>
      <c r="L11" s="81"/>
      <c r="M11" s="81"/>
    </row>
    <row r="12" spans="1:28" ht="38.25">
      <c r="A12" s="78" t="s">
        <v>162</v>
      </c>
      <c r="B12" s="63">
        <v>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</row>
    <row r="13" spans="1:28" ht="51">
      <c r="A13" s="79" t="s">
        <v>164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</row>
    <row r="14" spans="1:28" ht="69.75" customHeight="1">
      <c r="A14" s="1" t="s">
        <v>218</v>
      </c>
      <c r="C14" s="75"/>
      <c r="K14" s="2" t="s">
        <v>219</v>
      </c>
    </row>
    <row r="15" spans="1:28">
      <c r="AB15" t="s">
        <v>207</v>
      </c>
    </row>
  </sheetData>
  <mergeCells count="1">
    <mergeCell ref="A5:M8"/>
  </mergeCells>
  <phoneticPr fontId="13" type="noConversion"/>
  <pageMargins left="0.70866141732283472" right="0.70866141732283472" top="0.74803149606299213" bottom="0.74803149606299213" header="0.31496062992125984" footer="0.31496062992125984"/>
  <pageSetup paperSize="7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приложение 2 2015</vt:lpstr>
      <vt:lpstr>Приложение 4</vt:lpstr>
      <vt:lpstr>Приложение 5</vt:lpstr>
      <vt:lpstr>Приложение 7 2014</vt:lpstr>
      <vt:lpstr>Приложение 9</vt:lpstr>
      <vt:lpstr>Приложение 11</vt:lpstr>
      <vt:lpstr>Приложение 13</vt:lpstr>
      <vt:lpstr>Лист1</vt:lpstr>
      <vt:lpstr>Приложение 14</vt:lpstr>
      <vt:lpstr>Сводная</vt:lpstr>
      <vt:lpstr>Лист2</vt:lpstr>
      <vt:lpstr>'Приложение 11'!Область_печати</vt:lpstr>
      <vt:lpstr>'Приложение 13'!Область_печати</vt:lpstr>
      <vt:lpstr>'Приложение 14'!Область_печати</vt:lpstr>
      <vt:lpstr>'приложение 2 2015'!Область_печати</vt:lpstr>
      <vt:lpstr>'Приложение 4'!Область_печати</vt:lpstr>
      <vt:lpstr>'Приложение 5'!Область_печати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2015-11-20T06:56:44Z</dcterms:modified>
</cp:coreProperties>
</file>