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firstSheet="9" activeTab="15"/>
  </bookViews>
  <sheets>
    <sheet name="приложение 1" sheetId="1" r:id="rId1"/>
    <sheet name="приложение 2 2015" sheetId="2" r:id="rId2"/>
    <sheet name="приложение 3 2015-2016" sheetId="5" r:id="rId3"/>
    <sheet name="Приложение 4" sheetId="7" r:id="rId4"/>
    <sheet name="Приложение 5" sheetId="8" r:id="rId5"/>
    <sheet name="Приложение 6" sheetId="10" r:id="rId6"/>
    <sheet name="Приложение 7 2014" sheetId="3" r:id="rId7"/>
    <sheet name="Приложение 8 2014-2016" sheetId="16" r:id="rId8"/>
    <sheet name="Приложение 9" sheetId="11" r:id="rId9"/>
    <sheet name="Приложение 10" sheetId="15" r:id="rId10"/>
    <sheet name="Приложение 11" sheetId="17" r:id="rId11"/>
    <sheet name="Приложение 12" sheetId="21" r:id="rId12"/>
    <sheet name="Приложение 13" sheetId="22" r:id="rId13"/>
    <sheet name="Лист1" sheetId="24" state="hidden" r:id="rId14"/>
    <sheet name="Приложение 14" sheetId="23" r:id="rId15"/>
    <sheet name="Сводная " sheetId="25" r:id="rId16"/>
    <sheet name="Лист2" sheetId="26" r:id="rId17"/>
  </sheets>
  <definedNames>
    <definedName name="_xlnm.Print_Area" localSheetId="0">'приложение 1'!$A$1:$E$19</definedName>
    <definedName name="_xlnm.Print_Area" localSheetId="9">'Приложение 10'!$A$1:$F$91</definedName>
    <definedName name="_xlnm.Print_Area" localSheetId="10">'Приложение 11'!$A$1:$F$77</definedName>
    <definedName name="_xlnm.Print_Area" localSheetId="11">'Приложение 12'!$A$1:$H$80</definedName>
    <definedName name="_xlnm.Print_Area" localSheetId="12">'Приложение 13'!$A$1:$E$36</definedName>
    <definedName name="_xlnm.Print_Area" localSheetId="14">'Приложение 14'!$A$1:$N$20</definedName>
    <definedName name="_xlnm.Print_Area" localSheetId="1">'приложение 2 2015'!$A$1:$C$58</definedName>
    <definedName name="_xlnm.Print_Area" localSheetId="2">'приложение 3 2015-2016'!$A$1:$E$59</definedName>
    <definedName name="_xlnm.Print_Area" localSheetId="3">'Приложение 4'!$A$1:$C$25</definedName>
    <definedName name="_xlnm.Print_Area" localSheetId="4">'Приложение 5'!$A$1:$B$18</definedName>
    <definedName name="_xlnm.Print_Area" localSheetId="5">'Приложение 6'!$A$1:$C$25</definedName>
    <definedName name="_xlnm.Print_Area" localSheetId="8">'Приложение 9'!$A$1:$E$93</definedName>
  </definedNames>
  <calcPr calcId="125725"/>
</workbook>
</file>

<file path=xl/calcChain.xml><?xml version="1.0" encoding="utf-8"?>
<calcChain xmlns="http://schemas.openxmlformats.org/spreadsheetml/2006/main">
  <c r="E22" i="22"/>
  <c r="E26"/>
  <c r="E25"/>
  <c r="E24"/>
  <c r="E23"/>
  <c r="E27"/>
  <c r="E28"/>
  <c r="E29"/>
  <c r="E46" i="15"/>
  <c r="F46"/>
  <c r="E16"/>
  <c r="I76" i="25"/>
  <c r="C38" i="2"/>
  <c r="C54"/>
  <c r="C24"/>
  <c r="C31"/>
  <c r="C11"/>
  <c r="D49" i="5"/>
  <c r="C49"/>
  <c r="D27"/>
  <c r="C27"/>
  <c r="D25"/>
  <c r="C25"/>
  <c r="C16"/>
  <c r="D16"/>
  <c r="H87" i="25"/>
  <c r="E34" i="11"/>
  <c r="E64"/>
  <c r="F59" i="17"/>
  <c r="C26" i="16"/>
  <c r="D43" i="5"/>
  <c r="D42"/>
  <c r="D46"/>
  <c r="D45"/>
  <c r="C46"/>
  <c r="C45"/>
  <c r="C43"/>
  <c r="C42"/>
  <c r="C48" i="2"/>
  <c r="C47"/>
  <c r="C42"/>
  <c r="C41"/>
  <c r="C40"/>
  <c r="G34" i="21" l="1"/>
  <c r="F34"/>
  <c r="F31" i="17"/>
  <c r="F85" i="15"/>
  <c r="F84" s="1"/>
  <c r="E85"/>
  <c r="E84" s="1"/>
  <c r="E87" i="11"/>
  <c r="E86" s="1"/>
  <c r="D12" i="16"/>
  <c r="C12"/>
  <c r="C11" i="3"/>
  <c r="G52" i="25"/>
  <c r="H52"/>
  <c r="I52"/>
  <c r="G28" i="21"/>
  <c r="F28"/>
  <c r="F50"/>
  <c r="F49" s="1"/>
  <c r="F48" s="1"/>
  <c r="G44"/>
  <c r="G15"/>
  <c r="G14" s="1"/>
  <c r="G18"/>
  <c r="G26"/>
  <c r="G25" s="1"/>
  <c r="G32"/>
  <c r="G31" s="1"/>
  <c r="G39"/>
  <c r="G38" s="1"/>
  <c r="G37" s="1"/>
  <c r="G46"/>
  <c r="G42" s="1"/>
  <c r="G50"/>
  <c r="G49" s="1"/>
  <c r="G48" s="1"/>
  <c r="G54"/>
  <c r="G58"/>
  <c r="G60"/>
  <c r="G62"/>
  <c r="G66"/>
  <c r="G65" s="1"/>
  <c r="G64" s="1"/>
  <c r="G70"/>
  <c r="G74"/>
  <c r="G73" s="1"/>
  <c r="F74"/>
  <c r="F73"/>
  <c r="F70"/>
  <c r="F66"/>
  <c r="F65" s="1"/>
  <c r="F64" s="1"/>
  <c r="F62"/>
  <c r="F60"/>
  <c r="F58"/>
  <c r="F54"/>
  <c r="F46"/>
  <c r="F44"/>
  <c r="F43" s="1"/>
  <c r="F39"/>
  <c r="F38" s="1"/>
  <c r="F37" s="1"/>
  <c r="F32"/>
  <c r="F31" s="1"/>
  <c r="F26"/>
  <c r="F25" s="1"/>
  <c r="F18"/>
  <c r="F15"/>
  <c r="F14" s="1"/>
  <c r="F63" i="17"/>
  <c r="F62" s="1"/>
  <c r="F71"/>
  <c r="F70" s="1"/>
  <c r="F55"/>
  <c r="F53"/>
  <c r="F43"/>
  <c r="F15"/>
  <c r="F41"/>
  <c r="F40" s="1"/>
  <c r="F18"/>
  <c r="E42" i="15"/>
  <c r="F82"/>
  <c r="E82"/>
  <c r="F81"/>
  <c r="E81"/>
  <c r="F59"/>
  <c r="F58" s="1"/>
  <c r="E59"/>
  <c r="E58" s="1"/>
  <c r="F79"/>
  <c r="F78" s="1"/>
  <c r="E79"/>
  <c r="E78" s="1"/>
  <c r="F76"/>
  <c r="F75" s="1"/>
  <c r="F73"/>
  <c r="F72" s="1"/>
  <c r="E76"/>
  <c r="E75" s="1"/>
  <c r="E73"/>
  <c r="E72" s="1"/>
  <c r="F70"/>
  <c r="F69" s="1"/>
  <c r="F67"/>
  <c r="E69"/>
  <c r="E67"/>
  <c r="F31"/>
  <c r="F29"/>
  <c r="E38" i="11"/>
  <c r="E63"/>
  <c r="E36"/>
  <c r="E32"/>
  <c r="E72"/>
  <c r="E67"/>
  <c r="E58"/>
  <c r="E48"/>
  <c r="E30"/>
  <c r="E28"/>
  <c r="D32" i="16"/>
  <c r="C32"/>
  <c r="C24" i="3"/>
  <c r="D47" i="5"/>
  <c r="D39" s="1"/>
  <c r="C47"/>
  <c r="C39" s="1"/>
  <c r="H70" i="25"/>
  <c r="H69" s="1"/>
  <c r="I70"/>
  <c r="I69" s="1"/>
  <c r="G70"/>
  <c r="G69" s="1"/>
  <c r="D33" i="5"/>
  <c r="C33"/>
  <c r="D13"/>
  <c r="D12" s="1"/>
  <c r="C13"/>
  <c r="C12" s="1"/>
  <c r="H76" i="25"/>
  <c r="H65"/>
  <c r="H64" s="1"/>
  <c r="I65"/>
  <c r="I64" s="1"/>
  <c r="H15"/>
  <c r="I15"/>
  <c r="H110"/>
  <c r="I110"/>
  <c r="H108"/>
  <c r="I108"/>
  <c r="H106"/>
  <c r="I106"/>
  <c r="H103"/>
  <c r="I103"/>
  <c r="I101" s="1"/>
  <c r="H101"/>
  <c r="H98"/>
  <c r="I98"/>
  <c r="H93"/>
  <c r="I93"/>
  <c r="H89"/>
  <c r="I89"/>
  <c r="H88"/>
  <c r="I88"/>
  <c r="I87" s="1"/>
  <c r="H61"/>
  <c r="I61"/>
  <c r="H57"/>
  <c r="I57"/>
  <c r="H55"/>
  <c r="I55"/>
  <c r="H45"/>
  <c r="I45"/>
  <c r="H41"/>
  <c r="I41"/>
  <c r="H37"/>
  <c r="I37"/>
  <c r="H34"/>
  <c r="I34"/>
  <c r="H25"/>
  <c r="I25"/>
  <c r="I20" s="1"/>
  <c r="H21"/>
  <c r="I21"/>
  <c r="H14"/>
  <c r="I14"/>
  <c r="I13" s="1"/>
  <c r="I12" s="1"/>
  <c r="H13"/>
  <c r="H12" s="1"/>
  <c r="G110"/>
  <c r="G103"/>
  <c r="G108"/>
  <c r="G106"/>
  <c r="G98"/>
  <c r="G93"/>
  <c r="G89"/>
  <c r="H82"/>
  <c r="I82"/>
  <c r="G82"/>
  <c r="H80"/>
  <c r="I80"/>
  <c r="G80"/>
  <c r="H78"/>
  <c r="I78"/>
  <c r="G78"/>
  <c r="G76"/>
  <c r="H74"/>
  <c r="I74"/>
  <c r="G74"/>
  <c r="G65"/>
  <c r="G64" s="1"/>
  <c r="G59"/>
  <c r="G61"/>
  <c r="G55"/>
  <c r="G45"/>
  <c r="G41"/>
  <c r="G37"/>
  <c r="G34"/>
  <c r="G25"/>
  <c r="G21"/>
  <c r="G15"/>
  <c r="G14" s="1"/>
  <c r="G13" s="1"/>
  <c r="G12" s="1"/>
  <c r="F22" i="15"/>
  <c r="F21" s="1"/>
  <c r="E22"/>
  <c r="E21" s="1"/>
  <c r="E29"/>
  <c r="F14"/>
  <c r="E75" i="11"/>
  <c r="E74" s="1"/>
  <c r="E78"/>
  <c r="E77" s="1"/>
  <c r="E45"/>
  <c r="E24"/>
  <c r="E23" s="1"/>
  <c r="C26" i="3"/>
  <c r="D15" i="5"/>
  <c r="C15" i="2"/>
  <c r="C14" s="1"/>
  <c r="C32" i="5"/>
  <c r="D32"/>
  <c r="D21"/>
  <c r="C21"/>
  <c r="E47" i="11" l="1"/>
  <c r="E27"/>
  <c r="F13" i="21"/>
  <c r="I51" i="25"/>
  <c r="G51"/>
  <c r="H51"/>
  <c r="I19"/>
  <c r="G20"/>
  <c r="F42" i="21"/>
  <c r="F53"/>
  <c r="F52" s="1"/>
  <c r="G53"/>
  <c r="G52" s="1"/>
  <c r="G13"/>
  <c r="G43"/>
  <c r="F39" i="17"/>
  <c r="H20" i="25"/>
  <c r="H19" s="1"/>
  <c r="G101"/>
  <c r="G88"/>
  <c r="G73"/>
  <c r="G72" s="1"/>
  <c r="H73"/>
  <c r="H72" s="1"/>
  <c r="I73"/>
  <c r="I72" s="1"/>
  <c r="G57"/>
  <c r="G19"/>
  <c r="D29" i="16"/>
  <c r="C29"/>
  <c r="F67" i="17"/>
  <c r="F53" i="15"/>
  <c r="E53"/>
  <c r="F51"/>
  <c r="F50" s="1"/>
  <c r="E51"/>
  <c r="E50" s="1"/>
  <c r="E18" i="11"/>
  <c r="E17" s="1"/>
  <c r="E21"/>
  <c r="E20" s="1"/>
  <c r="E42"/>
  <c r="E41" s="1"/>
  <c r="E53"/>
  <c r="E52" s="1"/>
  <c r="E56"/>
  <c r="E55" s="1"/>
  <c r="E61"/>
  <c r="E60" s="1"/>
  <c r="E66"/>
  <c r="E70"/>
  <c r="E69" s="1"/>
  <c r="E81"/>
  <c r="E80" s="1"/>
  <c r="E84"/>
  <c r="E83" s="1"/>
  <c r="E19" i="24"/>
  <c r="D19"/>
  <c r="C19"/>
  <c r="E13"/>
  <c r="D13"/>
  <c r="C13"/>
  <c r="E4"/>
  <c r="D4"/>
  <c r="D31" s="1"/>
  <c r="C4"/>
  <c r="E9" i="22"/>
  <c r="D9"/>
  <c r="C9"/>
  <c r="F14" i="17"/>
  <c r="F26"/>
  <c r="F25" s="1"/>
  <c r="F29"/>
  <c r="F28" s="1"/>
  <c r="F36"/>
  <c r="F35" s="1"/>
  <c r="F34" s="1"/>
  <c r="F47"/>
  <c r="F46" s="1"/>
  <c r="F45" s="1"/>
  <c r="F51"/>
  <c r="F57"/>
  <c r="F61"/>
  <c r="F26" i="15"/>
  <c r="E26"/>
  <c r="D26" i="16"/>
  <c r="D24"/>
  <c r="D21"/>
  <c r="D19"/>
  <c r="F65" i="15"/>
  <c r="F64" s="1"/>
  <c r="F62"/>
  <c r="F61" s="1"/>
  <c r="F56"/>
  <c r="F55" s="1"/>
  <c r="F48"/>
  <c r="F42"/>
  <c r="F39"/>
  <c r="F38" s="1"/>
  <c r="F36"/>
  <c r="F33"/>
  <c r="F19"/>
  <c r="F18" s="1"/>
  <c r="F16"/>
  <c r="F13"/>
  <c r="C24" i="16"/>
  <c r="C21"/>
  <c r="C19"/>
  <c r="E65" i="15"/>
  <c r="E64" s="1"/>
  <c r="E62"/>
  <c r="E61" s="1"/>
  <c r="E56"/>
  <c r="E55" s="1"/>
  <c r="E48"/>
  <c r="E39"/>
  <c r="E38" s="1"/>
  <c r="E36"/>
  <c r="E33"/>
  <c r="E25" s="1"/>
  <c r="E31"/>
  <c r="E19"/>
  <c r="E18" s="1"/>
  <c r="E14"/>
  <c r="E13"/>
  <c r="C17" i="3"/>
  <c r="E13" i="11"/>
  <c r="E12" s="1"/>
  <c r="C20" i="2"/>
  <c r="C29" i="3"/>
  <c r="C22"/>
  <c r="C31" s="1"/>
  <c r="C19"/>
  <c r="C40" i="5"/>
  <c r="D36"/>
  <c r="D29"/>
  <c r="D11" s="1"/>
  <c r="C26" i="2"/>
  <c r="C23" s="1"/>
  <c r="C50"/>
  <c r="C49" s="1"/>
  <c r="C39" s="1"/>
  <c r="C10" l="1"/>
  <c r="G76" i="21"/>
  <c r="E89" i="11"/>
  <c r="E41" i="15"/>
  <c r="E87" s="1"/>
  <c r="C31" i="24"/>
  <c r="E31"/>
  <c r="F76" i="21"/>
  <c r="I113" i="25"/>
  <c r="H113"/>
  <c r="D34" i="16"/>
  <c r="C34"/>
  <c r="G87" i="25"/>
  <c r="G113" s="1"/>
  <c r="F13" i="17"/>
  <c r="F50"/>
  <c r="F49" s="1"/>
  <c r="F41" i="15"/>
  <c r="F25"/>
  <c r="D40" i="5"/>
  <c r="H85" i="15" l="1"/>
  <c r="F87"/>
  <c r="F73" i="17"/>
  <c r="D52" i="5"/>
  <c r="C15"/>
  <c r="C11" s="1"/>
  <c r="C52" l="1"/>
</calcChain>
</file>

<file path=xl/sharedStrings.xml><?xml version="1.0" encoding="utf-8"?>
<sst xmlns="http://schemas.openxmlformats.org/spreadsheetml/2006/main" count="1460" uniqueCount="426">
  <si>
    <t xml:space="preserve">   Приложение 1</t>
  </si>
  <si>
    <t>(в процентах)</t>
  </si>
  <si>
    <t>Код бюджетной классификации Российской Федерации</t>
  </si>
  <si>
    <t xml:space="preserve">   к решению Думы </t>
  </si>
  <si>
    <t xml:space="preserve">Нормативы распределения </t>
  </si>
  <si>
    <t>Бюджет муниципального образования</t>
  </si>
  <si>
    <t>Наименование  доходов</t>
  </si>
  <si>
    <t>Прочие доходы от оказания платных услуг (работ) получателями средств бюджетов поселений</t>
  </si>
  <si>
    <t>Прочие поступления от денежных взысканий (штрафов) и иных сумм в возмещение ущерба, зачисляемые в бюджеты поселений</t>
  </si>
  <si>
    <t>Невыясненные поступления, зачисляемые в бюджеты поселений</t>
  </si>
  <si>
    <t>Прочие неналоговые доходы бюджетов поселений</t>
  </si>
  <si>
    <t>Прочие безвозмездные поступления в бюджеты поселений</t>
  </si>
  <si>
    <t>2015г</t>
  </si>
  <si>
    <t>2016г</t>
  </si>
  <si>
    <t xml:space="preserve"> 1 13 01995 10 0000 130</t>
  </si>
  <si>
    <t xml:space="preserve"> 1 16 90050 10 0000 140</t>
  </si>
  <si>
    <t xml:space="preserve"> 1 17 01050 10 0000 180</t>
  </si>
  <si>
    <t xml:space="preserve"> 1 17 05050 10 0000 180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</si>
  <si>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</si>
  <si>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</si>
  <si>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</si>
  <si>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</si>
  <si>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</si>
  <si>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</si>
  <si>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</si>
  <si>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</si>
  <si>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</si>
  <si>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</si>
  <si>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</si>
  <si>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</si>
  <si>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</si>
  <si>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</si>
  <si>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</si>
  <si>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</si>
  <si>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</si>
  <si>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</si>
  <si>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</si>
  <si>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</si>
  <si>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</si>
  <si>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</si>
  <si>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</si>
  <si>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</si>
  <si>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</si>
  <si>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</si>
  <si>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</si>
  <si>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</si>
  <si>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</si>
  <si>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</si>
  <si>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</si>
  <si>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</si>
  <si>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</si>
  <si>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</si>
  <si>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</si>
  <si>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</si>
  <si>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 xml:space="preserve"> 1 06 01030 10 0000 110</t>
  </si>
  <si>
    <t>Земельный налог</t>
  </si>
  <si>
    <t xml:space="preserve"> 1 06 06000 00 0000 110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</si>
  <si>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</si>
  <si>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</si>
  <si>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</si>
  <si>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</si>
  <si>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</si>
  <si>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</si>
  <si>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</si>
  <si>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</si>
  <si>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</si>
  <si>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</si>
  <si>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</si>
  <si>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</si>
  <si>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</si>
  <si>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</si>
  <si>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</si>
  <si>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</si>
  <si>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</si>
  <si>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</si>
  <si>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</si>
  <si>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</si>
  <si>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</si>
  <si>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</si>
  <si>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</si>
  <si>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</si>
  <si>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</si>
  <si>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</si>
  <si>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 xml:space="preserve"> 2 02 04999 10 0000 151</t>
  </si>
  <si>
    <t xml:space="preserve"> 2 07 05000 10 0000 180</t>
  </si>
  <si>
    <t>2016 год</t>
  </si>
  <si>
    <t xml:space="preserve"> 1 03 00000 00 0000 000</t>
  </si>
  <si>
    <t xml:space="preserve"> 1 03 02000 01 0000 110</t>
  </si>
  <si>
    <t>главного администратора доходов</t>
  </si>
  <si>
    <t>доходов местного бюджета</t>
  </si>
  <si>
    <t>Наименование  главного администратора доходов местного бюджета</t>
  </si>
  <si>
    <t>Прочие неналоговые доходы</t>
  </si>
  <si>
    <t xml:space="preserve">                                 к решению Думы</t>
  </si>
  <si>
    <t>главного распорядителя бюджетных средств</t>
  </si>
  <si>
    <t>Наименование главного распорядителя бюджетных средств местного бюджета</t>
  </si>
  <si>
    <t xml:space="preserve">                                                       к решению Думы</t>
  </si>
  <si>
    <t>главного администратора источников</t>
  </si>
  <si>
    <t>источников финансирования дефицита местного бюджета</t>
  </si>
  <si>
    <t>Наименование  главного администратора 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</si>
  <si>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</si>
  <si>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</si>
  <si>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</si>
  <si>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01 03 01 00 10 0000 710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</si>
  <si>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</si>
  <si>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</si>
  <si>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</si>
  <si>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</si>
  <si>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01 05 02 01 10 0000 610</t>
  </si>
  <si>
    <t>01 06 06 00 10 0000 810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</si>
  <si>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</si>
  <si>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</si>
  <si>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</si>
  <si>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</si>
  <si>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</si>
  <si>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</si>
  <si>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</si>
  <si>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</si>
  <si>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</si>
  <si>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</si>
  <si>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</si>
  <si>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</si>
  <si>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</si>
  <si>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</si>
  <si>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</si>
  <si>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</si>
  <si>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</si>
  <si>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</si>
  <si>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</si>
  <si>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</si>
  <si>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</si>
  <si>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</si>
  <si>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</si>
  <si>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</si>
  <si>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</si>
  <si>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</si>
  <si>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</si>
  <si>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</si>
  <si>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</si>
  <si>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</si>
  <si>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</si>
  <si>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</si>
  <si>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</si>
  <si>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</si>
  <si>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</si>
  <si>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Приложение 9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</si>
  <si>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</si>
  <si>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</si>
  <si>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</si>
  <si>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</si>
  <si>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</si>
  <si>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</si>
  <si>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</si>
  <si>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</si>
  <si>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</si>
  <si>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</si>
  <si>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</si>
  <si>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</si>
  <si>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</si>
  <si>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</si>
  <si>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</si>
  <si>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</si>
  <si>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</si>
  <si>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</si>
  <si>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</si>
  <si>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</si>
  <si>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</si>
  <si>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</si>
  <si>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</si>
  <si>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</si>
  <si>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</si>
  <si>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</si>
  <si>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 xml:space="preserve"> 2 02 03015 10 0000 151</t>
  </si>
  <si>
    <t xml:space="preserve"> 2 02 03015 00 0000 151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</si>
  <si>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</si>
  <si>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</si>
  <si>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</si>
  <si>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2 08 05000 10 0000 180</t>
  </si>
  <si>
    <t>2 02 01003 10 0000 151</t>
  </si>
  <si>
    <t>Приложение 2</t>
  </si>
  <si>
    <t xml:space="preserve">                                 Приложение 4</t>
  </si>
  <si>
    <t xml:space="preserve">                                                       Приложение 5</t>
  </si>
  <si>
    <t xml:space="preserve">                                 Приложение 6</t>
  </si>
  <si>
    <t>Приложение 7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</si>
  <si>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</si>
  <si>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</si>
  <si>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</si>
  <si>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</si>
  <si>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</si>
  <si>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</si>
  <si>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</si>
  <si>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</si>
  <si>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</si>
  <si>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</si>
  <si>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 xml:space="preserve"> БЮДЖЕТОВ  НА ПЛАНОВЫЙ ПЕРИОД 2015 И 2016 ГОДОВ</t>
  </si>
  <si>
    <t>Приложение 8</t>
  </si>
  <si>
    <t>Приложение 11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</si>
  <si>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</si>
  <si>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</si>
  <si>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</si>
  <si>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</si>
  <si>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</si>
  <si>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</si>
  <si>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</si>
  <si>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 xml:space="preserve">                                 Приложение 13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</si>
  <si>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</si>
  <si>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</si>
  <si>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</si>
  <si>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</si>
  <si>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</si>
  <si>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</si>
  <si>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</si>
  <si>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</si>
  <si>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</si>
  <si>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</si>
  <si>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</si>
  <si>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</si>
  <si>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</si>
  <si>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</si>
  <si>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</si>
  <si>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</si>
  <si>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</si>
  <si>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</si>
  <si>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</si>
  <si>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</si>
  <si>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</si>
  <si>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</si>
  <si>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</si>
  <si>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</si>
  <si>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</si>
  <si>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</si>
  <si>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</si>
  <si>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</si>
  <si>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</si>
  <si>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</si>
  <si>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</si>
  <si>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</si>
  <si>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</si>
  <si>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</si>
  <si>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</si>
  <si>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</si>
  <si>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</si>
  <si>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</si>
  <si>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</si>
  <si>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</si>
  <si>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 xml:space="preserve">                                 Приложение 14</t>
  </si>
  <si>
    <t>Объем заимствований всего</t>
  </si>
  <si>
    <t>в том числе</t>
  </si>
  <si>
    <t xml:space="preserve">Объем привлечения  </t>
  </si>
  <si>
    <t xml:space="preserve">Объем погашения </t>
  </si>
  <si>
    <t>Верхний предел муниципального долга на 01 января 2016 г</t>
  </si>
  <si>
    <t>Объем муниципального долга на  01 января 2015 года</t>
  </si>
  <si>
    <t>Верхний предел муниципального долга на 01 января 2015 г</t>
  </si>
  <si>
    <t>Объем муниципального долга на  01 января 2016 года</t>
  </si>
  <si>
    <t>Верхний предел муниципального долга на 01 января 2017 г</t>
  </si>
  <si>
    <t xml:space="preserve">           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</si>
  <si>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</si>
  <si>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</si>
  <si>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</si>
  <si>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</si>
  <si>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</si>
  <si>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</si>
  <si>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</si>
  <si>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</si>
  <si>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2 02 03024 10 0000 151</t>
  </si>
  <si>
    <t>2017 год</t>
  </si>
  <si>
    <t>2 02 02150 10 0000 151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</si>
  <si>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2015 ГОД И НА ПЛАНОВЫЙ ПЕРИОД 2016 И 2017 ГОДОВ </t>
  </si>
  <si>
    <t>2017г</t>
  </si>
  <si>
    <t>Глава Червянского муниципального образования</t>
  </si>
  <si>
    <t>А.С. Рукосуев</t>
  </si>
  <si>
    <t xml:space="preserve">  Червянского муниципального образования</t>
  </si>
  <si>
    <t>Червянского муниципального образования</t>
  </si>
  <si>
    <t xml:space="preserve">ПРОГНОЗИРУЕМЫЕ ДОХОДЫ БЮДЖЕТА ЧЕРВЯНСКОГО МУНИЦИПАЛЬНОГО ОБРАЗОВАНИЯ НА 2015 ГОД 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</si>
  <si>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</si>
  <si>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</si>
  <si>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</si>
  <si>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 xml:space="preserve">ПЕРЕЧЕНЬ ГЛАВНЫХ АДМИНИСТРАТОРОВ ДОХОДОВ БЮДЖЕТА ЧЕРВЯНСКОГО МУНИЦИПАЛЬНОГО ОБРАЗОВАНИЯ НА 2015 ГОД И НА ПЛАНОВЫЙ ПЕРИОД 2016 И 2017 ГОДОВ </t>
  </si>
  <si>
    <t>Муниципальное казенное учреждение "Администрация Червянского муниципального образования"</t>
  </si>
  <si>
    <t xml:space="preserve">ПЕРЕЧЕНЬ ГЛАВНЫХ РАСПОРЯДИТЕЛЕЙ БЮДЖЕТНЫХ СРЕДСТВ БЮДЖЕТА ЧЕРВЯНСКОГО МУНИЦИПАЛЬНОГО ОБРАЗОВАНИЯ НА 2015 ГОД И НА ПЛАНОВЫЙ ПЕРИОД 2016 И 2017 ГОДОВ </t>
  </si>
  <si>
    <t xml:space="preserve">Глава Червянского муниципального образования                                         </t>
  </si>
  <si>
    <t xml:space="preserve">Глава Червянского муниципального образования       </t>
  </si>
  <si>
    <t>ПЕНСИОННОЕ ОБЕСПЕЧЕНИЕ</t>
  </si>
  <si>
    <t>Пенсионное обеспечение</t>
  </si>
  <si>
    <t>И ПОДРАЗДЕЛАМ КЛАССИФИКАЦИИ РАСХОДОВ БЮДЖЕТОВ ЧЕРВЯНСКОГО МУНИЦИПАЛЬНОГО ОБРАЗОВАНИЯ НА 2015 ГОД</t>
  </si>
  <si>
    <t xml:space="preserve"> НА 2015 ГОД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</si>
  <si>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</si>
  <si>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</si>
  <si>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</si>
  <si>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</si>
  <si>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</si>
  <si>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 xml:space="preserve">  НА 2015 ГОД</t>
  </si>
  <si>
    <t>ЧЕРВЯНСКОГО МУНИЦИПАЛЬНОГО ОБРАЗОВАНИЯ ПО НЕПРОГРАММНЫМ НАПРАВЛЕНИЯМ ДЕЯТЕЛЬНОСТИ</t>
  </si>
  <si>
    <t>Утверждаю:</t>
  </si>
  <si>
    <t>Глава Червянского МО</t>
  </si>
  <si>
    <t>_________________ А. С. Рукосуев</t>
  </si>
  <si>
    <t>КОГСУ</t>
  </si>
  <si>
    <t xml:space="preserve">2015 год </t>
  </si>
  <si>
    <t>Плановый период 2016 год</t>
  </si>
  <si>
    <t xml:space="preserve">Плановый период 2017 год </t>
  </si>
  <si>
    <t>Функционирование высшего должностного лица субъекта Российской Федерации и органа местного самоуправления</t>
  </si>
  <si>
    <t>77 0 7003</t>
  </si>
  <si>
    <t>Оплата труда  и  начисления на выплаты по оплате труда</t>
  </si>
  <si>
    <t>Оплата труда</t>
  </si>
  <si>
    <t>Начисления на выплаты по оплате труда</t>
  </si>
  <si>
    <t>Прочие выплаты</t>
  </si>
  <si>
    <t>00 0 0000</t>
  </si>
  <si>
    <t>77 0 7004</t>
  </si>
  <si>
    <t>Оплата труда и начисления на выплаты по оплате труда</t>
  </si>
  <si>
    <t>Оплата труда (муницпипалы)</t>
  </si>
  <si>
    <t>Начисления на оплату</t>
  </si>
  <si>
    <t>Оплата работ, услуг</t>
  </si>
  <si>
    <t>Услуги связи</t>
  </si>
  <si>
    <t>7 70 7004</t>
  </si>
  <si>
    <t>Транспортные услуги</t>
  </si>
  <si>
    <t>Коммунальные услуги</t>
  </si>
  <si>
    <t>Услуги по содержанию имущества</t>
  </si>
  <si>
    <t>Прочие услуги</t>
  </si>
  <si>
    <t>Прочие текущие расходы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</si>
  <si>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</si>
  <si>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</si>
  <si>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</si>
  <si>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</si>
  <si>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Обеспечение деятельности финансовых, налоговых  и таможенных органов финансового (финансово-бюджетного) надзора</t>
  </si>
  <si>
    <t>Обеспечение переданных полномочий в части финансового контроля</t>
  </si>
  <si>
    <t>77 0 7013</t>
  </si>
  <si>
    <t>Перечисление другим бюджетам бюджетной системы</t>
  </si>
  <si>
    <t>Обеспечение проведения выборов и референдумов</t>
  </si>
  <si>
    <t>77 0 9006</t>
  </si>
  <si>
    <t>Создание и использование резервных фондов</t>
  </si>
  <si>
    <t>77 0 7001</t>
  </si>
  <si>
    <t>60 3 5118</t>
  </si>
  <si>
    <t>Оплата труда и  начисления на выплаты по оплате труда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</si>
  <si>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</si>
  <si>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</t>
  </si>
  <si>
    <t>Прочие работы, услуги</t>
  </si>
  <si>
    <t>Обеспечение переданных полномочий в части защиты населения и территории от чрезвычайных ситуаций</t>
  </si>
  <si>
    <t>77 0 7033</t>
  </si>
  <si>
    <t>Перечисление другим бюджетам бюджетной системы Российской Федерации</t>
  </si>
  <si>
    <t>Противопожарная безопасность</t>
  </si>
  <si>
    <t>77 0 7032</t>
  </si>
  <si>
    <t>Национальная экономика</t>
  </si>
  <si>
    <t>77 0 7500</t>
  </si>
  <si>
    <t>77 0 7502</t>
  </si>
  <si>
    <t>Жилищно-коммунальное хозяйство</t>
  </si>
  <si>
    <t>77 0 7501</t>
  </si>
  <si>
    <t>77 0 7503</t>
  </si>
  <si>
    <t>Мероприятия по организации и содержанию  мест захоронений</t>
  </si>
  <si>
    <t>77 0 7504</t>
  </si>
  <si>
    <t>77 0 7505</t>
  </si>
  <si>
    <t>Арендная плата</t>
  </si>
  <si>
    <t>Учреждения культуры и мероприятия в сфере культуры и кинематографии</t>
  </si>
  <si>
    <t xml:space="preserve">Обеспечение деятельности  учреждений  культуры по организации культурно - досуговой деятельности </t>
  </si>
  <si>
    <t>77 0 7801</t>
  </si>
  <si>
    <t xml:space="preserve">Оплата труда и начисления на выплаты по оплате труда </t>
  </si>
  <si>
    <t>Приобретение услуг</t>
  </si>
  <si>
    <t>Обеспечение деятельности учреждений культуры в сфере библиотечного обслуживания</t>
  </si>
  <si>
    <t>77 0 7802</t>
  </si>
  <si>
    <t>77 0 8 022</t>
  </si>
  <si>
    <t>Пенсии, пособия, выплачиваемые организациями сектора государственного управления</t>
  </si>
  <si>
    <t>ИТОГО</t>
  </si>
  <si>
    <t>(тыс. рублей)</t>
  </si>
  <si>
    <t>0107</t>
  </si>
  <si>
    <t xml:space="preserve">                                 Червянского муниципального образования</t>
  </si>
  <si>
    <t>Программа внутренних заимствований Червянского муниципального образования на 2015 год на плановый период 2016 и2017 годов</t>
  </si>
  <si>
    <t>ИСТОЧНИКИ ВНУТРЕННЕГО ФИНАНСИРОВАНИЯ ДЕФИЦИТА БЮДЖЕТА ЧЕРВЯНСКОГО МУНИЦИПАЛЬНОГО ОБРАЗОВАНИЯ  НА 2015 ГОД И ПЛАНОВЫЙ ПЕРИОД 2016 и 2017 ГОДОВ</t>
  </si>
  <si>
    <t xml:space="preserve">   НА ПЛАНОВЫЙ ПЕРИОД 2016 И 2017 ГОДОВ</t>
  </si>
  <si>
    <t>996</t>
  </si>
  <si>
    <t>7708022</t>
  </si>
  <si>
    <t>Проведение выборов главы муниципального образования</t>
  </si>
  <si>
    <t>Специальные расходы</t>
  </si>
  <si>
    <t>7709006</t>
  </si>
  <si>
    <t xml:space="preserve">                                     ПРОЕКТ</t>
  </si>
  <si>
    <t xml:space="preserve">                                   ПРОЕКТ</t>
  </si>
  <si>
    <t xml:space="preserve">ПЕРЕЧЕНЬ ГЛАВНЫХ АДМИНИСТРАТОРОВ ИСТОЧНИКОВ  ФИНАНСИРОВАНИЯ ДЕФИЦИТА БЮДЖЕТА ЧЕРВЯНСКОГО МУНИЦИПАЛЬНОГО ОБРАЗОВАНИЯ НА 2015 ГОД И НА ПЛАНОВЫЙ ПЕРИОД 2016 И 2017 ГОДОВ </t>
  </si>
  <si>
    <t>0113</t>
  </si>
  <si>
    <t>90А0600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</si>
  <si>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</si>
  <si>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</si>
  <si>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ЧЕРВЯНСКОЕ  МУНИЦИПАЛЬНОЕ ОБРАЗОВАНИЕ</t>
  </si>
  <si>
    <t>в том числе:</t>
  </si>
  <si>
    <t>дотация на выравнивание бюджетной обестепенности из областного бюджета</t>
  </si>
  <si>
    <t>дотация на выравнивание бюджетной обестепенности из районного бюджета</t>
  </si>
  <si>
    <t xml:space="preserve">                                                       Червянского муниципального образования</t>
  </si>
  <si>
    <t>И ПОДРАЗДЕЛАМ КЛАССИФИКАЦИИ РАСХОДОВ БЮДЖЕТОВ ЧЕРВЯНСКОГО МУНИЦИПАЛЬНОГО ОБРАЗОВАНИЯ НА ПЛАНОВЫЙ ПЕРИОД 2016 И 2017 ГОДОВ</t>
  </si>
  <si>
    <t>2015г.</t>
  </si>
  <si>
    <t>2016г.</t>
  </si>
  <si>
    <t>2017г.</t>
  </si>
  <si>
    <t>Сводная бюджетная роспись на 2015 г. и плановый 2016 г. и 2017 г.</t>
  </si>
  <si>
    <t>Доходы от уплаты акцизов на автомобильный бензин, направляемые в уполномоченный территориальный орган Федерального казначейства для распределения в бюджеты субъектов Российской Федерации</t>
  </si>
  <si>
    <t xml:space="preserve">   Доходы от уплаты акцизов на дизельное топливо,      направляемые в уполномоченный территориальный орган Федерального казначейства для распределения в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</si>
  <si>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направляемые в уполномоченный территориальный орган Федерального казначейства для распределения в бюджеты субъектов Российской Федерации</t>
  </si>
  <si>
    <t>Доходы от уплаты акцизов на прямогонный бензин, направляемые в уполномоченный территориальный орган Федерального казначейства для распределения в бюджеты субъектов Российской Федерации</t>
  </si>
  <si>
    <t>1 06 06030 03 0000 110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</si>
  <si>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</si>
  <si>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</si>
  <si>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1 06 06033 10 0000 110</t>
  </si>
  <si>
    <t>Земельный налог с физических лиц</t>
  </si>
  <si>
    <t>1 06 06040 00 0000 110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</si>
  <si>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</si>
  <si>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</si>
  <si>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Дотации бюджетам сельских поселений на выравнивание бюджетной обеспеченности</t>
  </si>
  <si>
    <t>Прочие субсидии бюджетам 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</si>
  <si>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</si>
  <si>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</si>
  <si>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</si>
  <si>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Прочие субсидии бюджетам сельских поселений</t>
  </si>
  <si>
    <t>Невыясненные поступления, зачисляемые в бюджеты сельских поселений</t>
  </si>
  <si>
    <t>Дотации бюджетам сельских поселений на поддержку мер по обеспечению сбалансированности бюджетов</t>
  </si>
  <si>
    <t>Субсидии бюджетам сельских поселений на реализацию программы энергосбережения и повышения энергетической эффективности на период до 2020 года</t>
  </si>
  <si>
    <t>Прочие межбюджетные трансферты, передаваемые бюджетам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</si>
  <si>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</si>
  <si>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Погашение бюджетами сельских поселений кредитов от кредитных организаций  в валюте Российской Федерации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</si>
  <si>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</si>
  <si>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</si>
  <si>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</si>
  <si>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Погашение обязательств, за счет прочих источников внутреннего финансирования дефицитов бюджетов сельских поселений</t>
  </si>
  <si>
    <t xml:space="preserve">     № 100 от 24.02.2015 г.</t>
  </si>
  <si>
    <t>№ 100 от 24.02.2015 г.</t>
  </si>
  <si>
    <t xml:space="preserve"> № 100 от 24.02.2015 г.</t>
  </si>
  <si>
    <t xml:space="preserve">                                 № 100 от 24.02.2015 г.</t>
  </si>
  <si>
    <t xml:space="preserve">                                                        № 100 от 24.02.2015 г.</t>
  </si>
  <si>
    <t xml:space="preserve">  № 100 от 24.02.2015 г.</t>
  </si>
  <si>
    <t>№ 100 от 24.22.2015 г.</t>
  </si>
  <si>
    <t xml:space="preserve"> №100 от 24.02.2015 г.</t>
  </si>
  <si>
    <t>№100 от 24.02.2015 г.</t>
  </si>
  <si>
    <t xml:space="preserve">                          № 100 от 24.02.2015 г.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</si>
</sst>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#,##0.00_ ;\-#,##0.00\ "/>
    <numFmt numFmtId="167" formatCode="#,##0.00_р_."/>
    <numFmt numFmtId="168" formatCode="#,##0.00&quot;р.&quot;"/>
  </numFmts>
  <fonts count="40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1" fillId="4" borderId="0" applyNumberFormat="0" applyBorder="0" applyAlignment="0" applyProtection="0"/>
  </cellStyleXfs>
  <cellXfs count="3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0" applyFont="1" applyFill="1" applyAlignment="1">
      <alignment horizontal="left" indent="7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0" xfId="1" applyFont="1" applyFill="1"/>
    <xf numFmtId="0" fontId="8" fillId="2" borderId="0" xfId="1" applyFont="1" applyFill="1" applyAlignment="1"/>
    <xf numFmtId="0" fontId="7" fillId="2" borderId="1" xfId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center" vertical="top" wrapText="1"/>
      <protection locked="0"/>
    </xf>
    <xf numFmtId="0" fontId="8" fillId="2" borderId="0" xfId="1" applyFont="1" applyFill="1" applyAlignment="1">
      <alignment horizontal="left" vertical="top"/>
    </xf>
    <xf numFmtId="3" fontId="8" fillId="2" borderId="2" xfId="0" applyNumberFormat="1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>
      <alignment vertical="top" wrapText="1"/>
    </xf>
    <xf numFmtId="3" fontId="8" fillId="2" borderId="2" xfId="1" applyNumberFormat="1" applyFont="1" applyFill="1" applyBorder="1" applyAlignment="1" applyProtection="1">
      <alignment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165" fontId="8" fillId="0" borderId="0" xfId="2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13" fillId="0" borderId="0" xfId="0" applyNumberFormat="1" applyFont="1" applyFill="1" applyBorder="1" applyAlignment="1">
      <alignment horizontal="right" vertical="top" wrapText="1" readingOrder="1"/>
    </xf>
    <xf numFmtId="0" fontId="12" fillId="0" borderId="3" xfId="0" applyNumberFormat="1" applyFont="1" applyFill="1" applyBorder="1" applyAlignment="1">
      <alignment horizontal="center" vertical="center" readingOrder="1"/>
    </xf>
    <xf numFmtId="0" fontId="12" fillId="3" borderId="3" xfId="0" applyNumberFormat="1" applyFont="1" applyFill="1" applyBorder="1" applyAlignment="1">
      <alignment horizontal="left" vertical="top" wrapText="1" readingOrder="1"/>
    </xf>
    <xf numFmtId="0" fontId="12" fillId="3" borderId="3" xfId="0" applyNumberFormat="1" applyFont="1" applyFill="1" applyBorder="1" applyAlignment="1">
      <alignment horizontal="center" vertical="center" wrapText="1" readingOrder="1"/>
    </xf>
    <xf numFmtId="165" fontId="12" fillId="3" borderId="3" xfId="2" applyNumberFormat="1" applyFont="1" applyFill="1" applyBorder="1" applyAlignment="1">
      <alignment horizontal="center" vertical="center" wrapText="1" readingOrder="1"/>
    </xf>
    <xf numFmtId="0" fontId="13" fillId="3" borderId="3" xfId="0" applyNumberFormat="1" applyFont="1" applyFill="1" applyBorder="1" applyAlignment="1">
      <alignment horizontal="left" vertical="top" wrapText="1" readingOrder="1"/>
    </xf>
    <xf numFmtId="0" fontId="13" fillId="3" borderId="3" xfId="0" applyNumberFormat="1" applyFont="1" applyFill="1" applyBorder="1" applyAlignment="1">
      <alignment horizontal="center" vertical="center" wrapText="1" readingOrder="1"/>
    </xf>
    <xf numFmtId="165" fontId="13" fillId="3" borderId="3" xfId="2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right"/>
    </xf>
    <xf numFmtId="0" fontId="12" fillId="0" borderId="3" xfId="0" applyNumberFormat="1" applyFont="1" applyFill="1" applyBorder="1" applyAlignment="1">
      <alignment horizontal="center" vertical="center" wrapText="1" readingOrder="1"/>
    </xf>
    <xf numFmtId="49" fontId="13" fillId="3" borderId="3" xfId="0" applyNumberFormat="1" applyFont="1" applyFill="1" applyBorder="1" applyAlignment="1">
      <alignment horizontal="center" vertical="center" wrapText="1" readingOrder="1"/>
    </xf>
    <xf numFmtId="49" fontId="8" fillId="0" borderId="0" xfId="2" applyNumberFormat="1" applyFont="1" applyFill="1" applyBorder="1" applyAlignment="1"/>
    <xf numFmtId="49" fontId="8" fillId="0" borderId="0" xfId="0" applyNumberFormat="1" applyFont="1" applyFill="1" applyBorder="1"/>
    <xf numFmtId="49" fontId="13" fillId="0" borderId="0" xfId="0" applyNumberFormat="1" applyFont="1" applyFill="1" applyBorder="1" applyAlignment="1">
      <alignment horizontal="right" vertical="top" wrapText="1" readingOrder="1"/>
    </xf>
    <xf numFmtId="49" fontId="12" fillId="3" borderId="3" xfId="0" applyNumberFormat="1" applyFont="1" applyFill="1" applyBorder="1" applyAlignment="1">
      <alignment horizontal="center" vertical="center" wrapText="1" readingOrder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left" vertical="center" wrapText="1"/>
    </xf>
    <xf numFmtId="39" fontId="14" fillId="3" borderId="3" xfId="2" applyNumberFormat="1" applyFont="1" applyFill="1" applyBorder="1" applyAlignment="1">
      <alignment horizontal="right" vertical="center" wrapText="1" readingOrder="1"/>
    </xf>
    <xf numFmtId="39" fontId="8" fillId="0" borderId="3" xfId="2" applyNumberFormat="1" applyFont="1" applyFill="1" applyBorder="1" applyAlignment="1">
      <alignment horizontal="right" vertical="center" wrapText="1" readingOrder="1"/>
    </xf>
    <xf numFmtId="166" fontId="8" fillId="0" borderId="0" xfId="0" applyNumberFormat="1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horizontal="right"/>
    </xf>
    <xf numFmtId="39" fontId="8" fillId="0" borderId="2" xfId="2" applyNumberFormat="1" applyFont="1" applyFill="1" applyBorder="1" applyAlignment="1">
      <alignment horizontal="right" vertical="center" wrapText="1" readingOrder="1"/>
    </xf>
    <xf numFmtId="0" fontId="7" fillId="2" borderId="2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49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left" vertical="top" wrapText="1" readingOrder="1"/>
    </xf>
    <xf numFmtId="39" fontId="8" fillId="3" borderId="3" xfId="2" applyNumberFormat="1" applyFont="1" applyFill="1" applyBorder="1" applyAlignment="1">
      <alignment horizontal="right" vertical="center" wrapText="1" readingOrder="1"/>
    </xf>
    <xf numFmtId="39" fontId="7" fillId="0" borderId="3" xfId="2" applyNumberFormat="1" applyFont="1" applyFill="1" applyBorder="1" applyAlignment="1">
      <alignment horizontal="right" vertical="center" wrapText="1" readingOrder="1"/>
    </xf>
    <xf numFmtId="39" fontId="7" fillId="3" borderId="3" xfId="2" applyNumberFormat="1" applyFont="1" applyFill="1" applyBorder="1" applyAlignment="1">
      <alignment horizontal="right" vertical="center" wrapText="1" readingOrder="1"/>
    </xf>
    <xf numFmtId="0" fontId="8" fillId="0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3" borderId="2" xfId="0" applyNumberFormat="1" applyFont="1" applyFill="1" applyBorder="1" applyAlignment="1">
      <alignment horizontal="left" vertical="top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49" fontId="9" fillId="0" borderId="0" xfId="0" applyNumberFormat="1" applyFont="1" applyFill="1" applyBorder="1" applyAlignment="1">
      <alignment horizontal="right" vertical="top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12" fillId="0" borderId="4" xfId="0" applyNumberFormat="1" applyFont="1" applyFill="1" applyBorder="1" applyAlignment="1">
      <alignment horizontal="center" vertical="center" wrapText="1" readingOrder="1"/>
    </xf>
    <xf numFmtId="0" fontId="1" fillId="2" borderId="0" xfId="1" applyFont="1" applyFill="1"/>
    <xf numFmtId="0" fontId="1" fillId="2" borderId="0" xfId="1" applyFont="1" applyFill="1" applyAlignment="1">
      <alignment horizontal="left" vertical="top"/>
    </xf>
    <xf numFmtId="0" fontId="17" fillId="0" borderId="0" xfId="0" applyFont="1"/>
    <xf numFmtId="167" fontId="17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16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18" fillId="0" borderId="0" xfId="0" applyFont="1"/>
    <xf numFmtId="3" fontId="19" fillId="2" borderId="2" xfId="1" applyNumberFormat="1" applyFont="1" applyFill="1" applyBorder="1" applyAlignment="1" applyProtection="1">
      <alignment horizontal="center" vertical="top" wrapText="1"/>
      <protection locked="0"/>
    </xf>
    <xf numFmtId="3" fontId="20" fillId="0" borderId="2" xfId="0" applyNumberFormat="1" applyFont="1" applyFill="1" applyBorder="1" applyAlignment="1" applyProtection="1">
      <alignment vertical="top" wrapText="1"/>
      <protection locked="0"/>
    </xf>
    <xf numFmtId="3" fontId="20" fillId="2" borderId="2" xfId="1" applyNumberFormat="1" applyFont="1" applyFill="1" applyBorder="1" applyAlignment="1" applyProtection="1">
      <alignment horizontal="left" vertical="top" wrapText="1"/>
      <protection locked="0"/>
    </xf>
    <xf numFmtId="3" fontId="20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22" fillId="0" borderId="0" xfId="0" applyFont="1"/>
    <xf numFmtId="0" fontId="23" fillId="0" borderId="0" xfId="0" applyFont="1"/>
    <xf numFmtId="0" fontId="22" fillId="0" borderId="2" xfId="0" applyFont="1" applyBorder="1"/>
    <xf numFmtId="0" fontId="23" fillId="0" borderId="2" xfId="0" applyFont="1" applyBorder="1"/>
    <xf numFmtId="0" fontId="8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left" vertical="top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25" fillId="2" borderId="0" xfId="1" applyFont="1" applyFill="1"/>
    <xf numFmtId="0" fontId="25" fillId="2" borderId="0" xfId="1" applyFont="1" applyFill="1" applyAlignment="1"/>
    <xf numFmtId="0" fontId="24" fillId="0" borderId="0" xfId="0" applyFont="1"/>
    <xf numFmtId="0" fontId="25" fillId="2" borderId="0" xfId="1" applyFont="1" applyFill="1" applyAlignment="1">
      <alignment horizontal="right"/>
    </xf>
    <xf numFmtId="0" fontId="26" fillId="2" borderId="2" xfId="1" applyFont="1" applyFill="1" applyBorder="1" applyAlignment="1">
      <alignment horizontal="center" vertical="center" wrapText="1"/>
    </xf>
    <xf numFmtId="1" fontId="26" fillId="2" borderId="2" xfId="1" applyNumberFormat="1" applyFont="1" applyFill="1" applyBorder="1" applyAlignment="1">
      <alignment horizontal="center" vertical="center" wrapText="1"/>
    </xf>
    <xf numFmtId="3" fontId="26" fillId="2" borderId="2" xfId="1" applyNumberFormat="1" applyFont="1" applyFill="1" applyBorder="1" applyAlignment="1" applyProtection="1">
      <alignment horizontal="left" vertical="top" wrapText="1"/>
      <protection locked="0"/>
    </xf>
    <xf numFmtId="3" fontId="26" fillId="2" borderId="2" xfId="1" applyNumberFormat="1" applyFont="1" applyFill="1" applyBorder="1" applyAlignment="1" applyProtection="1">
      <alignment horizontal="center" vertical="center" wrapText="1"/>
    </xf>
    <xf numFmtId="164" fontId="26" fillId="2" borderId="2" xfId="1" applyNumberFormat="1" applyFont="1" applyFill="1" applyBorder="1" applyAlignment="1">
      <alignment vertical="center"/>
    </xf>
    <xf numFmtId="3" fontId="25" fillId="2" borderId="2" xfId="1" applyNumberFormat="1" applyFont="1" applyFill="1" applyBorder="1" applyAlignment="1" applyProtection="1">
      <alignment horizontal="left" vertical="top" wrapText="1"/>
      <protection locked="0"/>
    </xf>
    <xf numFmtId="3" fontId="25" fillId="2" borderId="2" xfId="1" applyNumberFormat="1" applyFont="1" applyFill="1" applyBorder="1" applyAlignment="1" applyProtection="1">
      <alignment horizontal="center" vertical="center" wrapText="1"/>
    </xf>
    <xf numFmtId="164" fontId="25" fillId="2" borderId="2" xfId="1" applyNumberFormat="1" applyFont="1" applyFill="1" applyBorder="1" applyAlignment="1">
      <alignment vertical="center"/>
    </xf>
    <xf numFmtId="3" fontId="25" fillId="2" borderId="2" xfId="1" applyNumberFormat="1" applyFont="1" applyFill="1" applyBorder="1" applyAlignment="1" applyProtection="1">
      <alignment horizontal="left" vertical="top" wrapText="1" indent="1"/>
      <protection locked="0"/>
    </xf>
    <xf numFmtId="3" fontId="25" fillId="2" borderId="2" xfId="1" applyNumberFormat="1" applyFont="1" applyFill="1" applyBorder="1" applyAlignment="1" applyProtection="1">
      <alignment horizontal="left" vertical="top" wrapText="1" indent="2"/>
      <protection locked="0"/>
    </xf>
    <xf numFmtId="164" fontId="25" fillId="0" borderId="2" xfId="1" applyNumberFormat="1" applyFont="1" applyFill="1" applyBorder="1" applyAlignment="1">
      <alignment vertical="center"/>
    </xf>
    <xf numFmtId="3" fontId="25" fillId="2" borderId="2" xfId="0" applyNumberFormat="1" applyFont="1" applyFill="1" applyBorder="1" applyAlignment="1" applyProtection="1">
      <alignment horizontal="left" vertical="top" wrapText="1" indent="1"/>
      <protection locked="0"/>
    </xf>
    <xf numFmtId="164" fontId="25" fillId="2" borderId="2" xfId="0" applyNumberFormat="1" applyFont="1" applyFill="1" applyBorder="1" applyAlignment="1">
      <alignment vertical="center"/>
    </xf>
    <xf numFmtId="3" fontId="25" fillId="2" borderId="2" xfId="0" applyNumberFormat="1" applyFont="1" applyFill="1" applyBorder="1" applyAlignment="1" applyProtection="1">
      <alignment horizontal="left" vertical="top" wrapText="1" indent="2"/>
      <protection locked="0"/>
    </xf>
    <xf numFmtId="164" fontId="25" fillId="0" borderId="2" xfId="0" applyNumberFormat="1" applyFont="1" applyFill="1" applyBorder="1" applyAlignment="1">
      <alignment vertical="center"/>
    </xf>
    <xf numFmtId="3" fontId="25" fillId="2" borderId="2" xfId="0" applyNumberFormat="1" applyFont="1" applyFill="1" applyBorder="1" applyAlignment="1" applyProtection="1">
      <alignment horizontal="left" vertical="top" wrapText="1"/>
      <protection locked="0"/>
    </xf>
    <xf numFmtId="3" fontId="25" fillId="2" borderId="2" xfId="0" applyNumberFormat="1" applyFont="1" applyFill="1" applyBorder="1" applyAlignment="1" applyProtection="1">
      <alignment horizontal="center" vertical="center" wrapText="1"/>
    </xf>
    <xf numFmtId="3" fontId="25" fillId="2" borderId="2" xfId="0" applyNumberFormat="1" applyFont="1" applyFill="1" applyBorder="1" applyAlignment="1" applyProtection="1">
      <alignment horizontal="left" vertical="top" wrapText="1" indent="3"/>
      <protection locked="0"/>
    </xf>
    <xf numFmtId="3" fontId="26" fillId="2" borderId="2" xfId="0" applyNumberFormat="1" applyFont="1" applyFill="1" applyBorder="1" applyAlignment="1" applyProtection="1">
      <alignment horizontal="left" vertical="top" wrapText="1"/>
    </xf>
    <xf numFmtId="3" fontId="26" fillId="2" borderId="2" xfId="0" applyNumberFormat="1" applyFont="1" applyFill="1" applyBorder="1" applyAlignment="1" applyProtection="1">
      <alignment horizontal="center" vertical="center" wrapText="1"/>
    </xf>
    <xf numFmtId="164" fontId="26" fillId="2" borderId="2" xfId="0" applyNumberFormat="1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top" wrapText="1" indent="1"/>
    </xf>
    <xf numFmtId="0" fontId="25" fillId="2" borderId="2" xfId="0" applyFont="1" applyFill="1" applyBorder="1" applyAlignment="1">
      <alignment horizontal="left" vertical="top" wrapText="1" indent="2"/>
    </xf>
    <xf numFmtId="0" fontId="25" fillId="2" borderId="2" xfId="0" applyFont="1" applyFill="1" applyBorder="1" applyAlignment="1">
      <alignment horizontal="left" vertical="top" wrapText="1" indent="3"/>
    </xf>
    <xf numFmtId="0" fontId="25" fillId="0" borderId="2" xfId="0" applyFont="1" applyFill="1" applyBorder="1" applyAlignment="1">
      <alignment horizontal="left" vertical="top" wrapText="1" indent="1"/>
    </xf>
    <xf numFmtId="3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>
      <alignment horizontal="left" vertical="top" wrapText="1" indent="2"/>
    </xf>
    <xf numFmtId="0" fontId="25" fillId="2" borderId="2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3" fontId="26" fillId="2" borderId="2" xfId="0" applyNumberFormat="1" applyFont="1" applyFill="1" applyBorder="1" applyAlignment="1" applyProtection="1">
      <alignment horizontal="left" vertical="top" wrapText="1"/>
      <protection locked="0"/>
    </xf>
    <xf numFmtId="165" fontId="25" fillId="2" borderId="0" xfId="3" applyNumberFormat="1" applyFont="1" applyFill="1"/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right"/>
    </xf>
    <xf numFmtId="1" fontId="26" fillId="2" borderId="1" xfId="1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49" fontId="9" fillId="3" borderId="3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8" fillId="0" borderId="0" xfId="0" applyFont="1" applyFill="1" applyBorder="1"/>
    <xf numFmtId="0" fontId="30" fillId="0" borderId="0" xfId="0" applyFont="1"/>
    <xf numFmtId="0" fontId="7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center" vertical="center" wrapText="1" readingOrder="1"/>
    </xf>
    <xf numFmtId="167" fontId="30" fillId="0" borderId="0" xfId="0" applyNumberFormat="1" applyFont="1" applyBorder="1"/>
    <xf numFmtId="0" fontId="7" fillId="0" borderId="3" xfId="0" applyNumberFormat="1" applyFont="1" applyFill="1" applyBorder="1" applyAlignment="1">
      <alignment horizontal="left" vertical="top" wrapText="1" readingOrder="1"/>
    </xf>
    <xf numFmtId="0" fontId="30" fillId="0" borderId="0" xfId="0" applyFont="1" applyBorder="1"/>
    <xf numFmtId="167" fontId="30" fillId="0" borderId="0" xfId="0" applyNumberFormat="1" applyFont="1"/>
    <xf numFmtId="0" fontId="7" fillId="5" borderId="3" xfId="4" applyNumberFormat="1" applyFont="1" applyFill="1" applyBorder="1" applyAlignment="1">
      <alignment horizontal="left" vertical="top" wrapText="1" readingOrder="1"/>
    </xf>
    <xf numFmtId="0" fontId="7" fillId="5" borderId="3" xfId="4" applyNumberFormat="1" applyFont="1" applyFill="1" applyBorder="1" applyAlignment="1">
      <alignment horizontal="center" vertical="center" wrapText="1" readingOrder="1"/>
    </xf>
    <xf numFmtId="49" fontId="7" fillId="5" borderId="3" xfId="4" applyNumberFormat="1" applyFont="1" applyFill="1" applyBorder="1" applyAlignment="1">
      <alignment horizontal="center" vertical="center" wrapText="1" readingOrder="1"/>
    </xf>
    <xf numFmtId="39" fontId="7" fillId="5" borderId="3" xfId="4" applyNumberFormat="1" applyFont="1" applyFill="1" applyBorder="1" applyAlignment="1">
      <alignment horizontal="right" vertical="center" wrapText="1" readingOrder="1"/>
    </xf>
    <xf numFmtId="0" fontId="7" fillId="0" borderId="0" xfId="0" applyFont="1"/>
    <xf numFmtId="0" fontId="8" fillId="5" borderId="3" xfId="4" applyNumberFormat="1" applyFont="1" applyFill="1" applyBorder="1" applyAlignment="1">
      <alignment horizontal="left" vertical="top" wrapText="1" readingOrder="1"/>
    </xf>
    <xf numFmtId="0" fontId="8" fillId="5" borderId="3" xfId="4" applyNumberFormat="1" applyFont="1" applyFill="1" applyBorder="1" applyAlignment="1">
      <alignment horizontal="center" vertical="center" wrapText="1" readingOrder="1"/>
    </xf>
    <xf numFmtId="49" fontId="8" fillId="5" borderId="3" xfId="4" applyNumberFormat="1" applyFont="1" applyFill="1" applyBorder="1" applyAlignment="1">
      <alignment horizontal="center" vertical="center" wrapText="1" readingOrder="1"/>
    </xf>
    <xf numFmtId="39" fontId="8" fillId="5" borderId="3" xfId="4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49" fontId="7" fillId="0" borderId="2" xfId="0" applyNumberFormat="1" applyFont="1" applyFill="1" applyBorder="1" applyAlignment="1">
      <alignment horizontal="center" vertical="center" wrapText="1" readingOrder="1"/>
    </xf>
    <xf numFmtId="39" fontId="7" fillId="3" borderId="2" xfId="2" applyNumberFormat="1" applyFont="1" applyFill="1" applyBorder="1" applyAlignment="1">
      <alignment horizontal="right" vertical="center" wrapText="1" readingOrder="1"/>
    </xf>
    <xf numFmtId="39" fontId="30" fillId="0" borderId="0" xfId="0" applyNumberFormat="1" applyFont="1" applyBorder="1"/>
    <xf numFmtId="49" fontId="8" fillId="0" borderId="2" xfId="0" applyNumberFormat="1" applyFont="1" applyFill="1" applyBorder="1" applyAlignment="1">
      <alignment horizontal="center" vertical="center" wrapText="1" readingOrder="1"/>
    </xf>
    <xf numFmtId="39" fontId="8" fillId="3" borderId="2" xfId="2" applyNumberFormat="1" applyFont="1" applyFill="1" applyBorder="1" applyAlignment="1">
      <alignment horizontal="right" vertical="center" wrapText="1" readingOrder="1"/>
    </xf>
    <xf numFmtId="166" fontId="30" fillId="0" borderId="0" xfId="0" applyNumberFormat="1" applyFont="1" applyBorder="1"/>
    <xf numFmtId="0" fontId="7" fillId="3" borderId="2" xfId="0" applyNumberFormat="1" applyFont="1" applyFill="1" applyBorder="1" applyAlignment="1">
      <alignment horizontal="center" vertical="center" wrapText="1" readingOrder="1"/>
    </xf>
    <xf numFmtId="49" fontId="7" fillId="3" borderId="2" xfId="0" applyNumberFormat="1" applyFont="1" applyFill="1" applyBorder="1" applyAlignment="1">
      <alignment horizontal="center" vertical="center" wrapText="1" readingOrder="1"/>
    </xf>
    <xf numFmtId="49" fontId="8" fillId="3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left" vertical="top" wrapText="1" readingOrder="1"/>
    </xf>
    <xf numFmtId="44" fontId="32" fillId="0" borderId="0" xfId="0" applyNumberFormat="1" applyFont="1" applyFill="1" applyBorder="1" applyAlignment="1">
      <alignment horizontal="right"/>
    </xf>
    <xf numFmtId="168" fontId="32" fillId="0" borderId="0" xfId="0" applyNumberFormat="1" applyFont="1" applyFill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3" fillId="2" borderId="0" xfId="1" applyFont="1" applyFill="1"/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right"/>
    </xf>
    <xf numFmtId="164" fontId="26" fillId="2" borderId="2" xfId="1" applyNumberFormat="1" applyFont="1" applyFill="1" applyBorder="1" applyAlignment="1">
      <alignment horizontal="center" vertical="center"/>
    </xf>
    <xf numFmtId="164" fontId="25" fillId="2" borderId="2" xfId="1" applyNumberFormat="1" applyFont="1" applyFill="1" applyBorder="1" applyAlignment="1">
      <alignment horizontal="center" vertical="center"/>
    </xf>
    <xf numFmtId="164" fontId="25" fillId="0" borderId="2" xfId="1" applyNumberFormat="1" applyFont="1" applyFill="1" applyBorder="1" applyAlignment="1">
      <alignment horizontal="center" vertical="center"/>
    </xf>
    <xf numFmtId="164" fontId="25" fillId="2" borderId="2" xfId="0" applyNumberFormat="1" applyFont="1" applyFill="1" applyBorder="1" applyAlignment="1">
      <alignment horizontal="center" vertical="center"/>
    </xf>
    <xf numFmtId="164" fontId="25" fillId="0" borderId="2" xfId="0" applyNumberFormat="1" applyFont="1" applyFill="1" applyBorder="1" applyAlignment="1">
      <alignment horizontal="center" vertical="center"/>
    </xf>
    <xf numFmtId="164" fontId="26" fillId="2" borderId="2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right"/>
    </xf>
    <xf numFmtId="0" fontId="25" fillId="0" borderId="0" xfId="0" applyFont="1" applyBorder="1"/>
    <xf numFmtId="0" fontId="26" fillId="0" borderId="0" xfId="0" applyFont="1" applyFill="1" applyBorder="1" applyAlignment="1"/>
    <xf numFmtId="0" fontId="36" fillId="6" borderId="2" xfId="0" applyFont="1" applyFill="1" applyBorder="1" applyAlignment="1">
      <alignment horizontal="center" wrapText="1"/>
    </xf>
    <xf numFmtId="0" fontId="37" fillId="6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horizontal="center" vertical="top" wrapText="1"/>
    </xf>
    <xf numFmtId="2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horizontal="center" vertical="top" wrapText="1"/>
    </xf>
    <xf numFmtId="2" fontId="36" fillId="6" borderId="2" xfId="0" applyNumberFormat="1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horizontal="justify" vertical="top" wrapText="1"/>
    </xf>
    <xf numFmtId="0" fontId="36" fillId="6" borderId="2" xfId="0" applyFont="1" applyFill="1" applyBorder="1" applyAlignment="1">
      <alignment horizontal="justify" vertical="top" wrapText="1"/>
    </xf>
    <xf numFmtId="0" fontId="37" fillId="6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38" fillId="6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horizontal="center" vertical="top" wrapText="1"/>
    </xf>
    <xf numFmtId="2" fontId="38" fillId="6" borderId="2" xfId="0" applyNumberFormat="1" applyFont="1" applyFill="1" applyBorder="1" applyAlignment="1">
      <alignment horizontal="center" vertical="top" wrapText="1"/>
    </xf>
    <xf numFmtId="0" fontId="39" fillId="6" borderId="2" xfId="0" applyFont="1" applyFill="1" applyBorder="1" applyAlignment="1">
      <alignment horizontal="center" vertical="top" wrapText="1"/>
    </xf>
    <xf numFmtId="0" fontId="39" fillId="6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horizontal="justify" vertical="top" wrapText="1"/>
    </xf>
    <xf numFmtId="49" fontId="37" fillId="6" borderId="2" xfId="0" applyNumberFormat="1" applyFont="1" applyFill="1" applyBorder="1" applyAlignment="1">
      <alignment horizontal="center"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49" fontId="37" fillId="6" borderId="2" xfId="0" applyNumberFormat="1" applyFont="1" applyFill="1" applyBorder="1" applyAlignment="1">
      <alignment horizontal="center" vertical="top" wrapText="1"/>
    </xf>
    <xf numFmtId="49" fontId="38" fillId="6" borderId="2" xfId="0" applyNumberFormat="1" applyFont="1" applyFill="1" applyBorder="1" applyAlignment="1">
      <alignment horizontal="center" vertical="top" wrapText="1"/>
    </xf>
    <xf numFmtId="49" fontId="39" fillId="6" borderId="2" xfId="0" applyNumberFormat="1" applyFont="1" applyFill="1" applyBorder="1" applyAlignment="1">
      <alignment horizontal="center" vertical="top" wrapText="1"/>
    </xf>
    <xf numFmtId="2" fontId="8" fillId="0" borderId="0" xfId="0" applyNumberFormat="1" applyFont="1"/>
    <xf numFmtId="0" fontId="5" fillId="0" borderId="2" xfId="0" applyFont="1" applyBorder="1" applyAlignment="1">
      <alignment horizontal="center" vertical="center"/>
    </xf>
    <xf numFmtId="165" fontId="9" fillId="3" borderId="3" xfId="2" applyNumberFormat="1" applyFont="1" applyFill="1" applyBorder="1" applyAlignment="1">
      <alignment horizontal="center" vertical="center" wrapText="1" readingOrder="1"/>
    </xf>
    <xf numFmtId="0" fontId="8" fillId="5" borderId="3" xfId="0" applyNumberFormat="1" applyFont="1" applyFill="1" applyBorder="1" applyAlignment="1">
      <alignment horizontal="left" vertical="top" wrapText="1" readingOrder="1"/>
    </xf>
    <xf numFmtId="49" fontId="8" fillId="7" borderId="3" xfId="0" applyNumberFormat="1" applyFont="1" applyFill="1" applyBorder="1" applyAlignment="1">
      <alignment horizontal="center" vertical="center" wrapText="1" readingOrder="1"/>
    </xf>
    <xf numFmtId="0" fontId="13" fillId="7" borderId="2" xfId="0" applyNumberFormat="1" applyFont="1" applyFill="1" applyBorder="1" applyAlignment="1">
      <alignment horizontal="center" vertical="center" wrapText="1" readingOrder="1"/>
    </xf>
    <xf numFmtId="0" fontId="8" fillId="7" borderId="3" xfId="0" applyNumberFormat="1" applyFont="1" applyFill="1" applyBorder="1" applyAlignment="1">
      <alignment horizontal="center" vertical="center" wrapText="1" readingOrder="1"/>
    </xf>
    <xf numFmtId="39" fontId="8" fillId="7" borderId="3" xfId="2" applyNumberFormat="1" applyFont="1" applyFill="1" applyBorder="1" applyAlignment="1">
      <alignment horizontal="right" vertical="center" wrapText="1" readingOrder="1"/>
    </xf>
    <xf numFmtId="0" fontId="0" fillId="5" borderId="0" xfId="0" applyFill="1"/>
    <xf numFmtId="0" fontId="12" fillId="7" borderId="3" xfId="0" applyNumberFormat="1" applyFont="1" applyFill="1" applyBorder="1" applyAlignment="1">
      <alignment horizontal="left" vertical="top" wrapText="1" readingOrder="1"/>
    </xf>
    <xf numFmtId="49" fontId="7" fillId="7" borderId="3" xfId="0" applyNumberFormat="1" applyFont="1" applyFill="1" applyBorder="1" applyAlignment="1">
      <alignment horizontal="center" vertical="center" wrapText="1" readingOrder="1"/>
    </xf>
    <xf numFmtId="0" fontId="7" fillId="7" borderId="3" xfId="0" applyNumberFormat="1" applyFont="1" applyFill="1" applyBorder="1" applyAlignment="1">
      <alignment horizontal="center" vertical="center" wrapText="1" readingOrder="1"/>
    </xf>
    <xf numFmtId="39" fontId="7" fillId="7" borderId="3" xfId="2" applyNumberFormat="1" applyFont="1" applyFill="1" applyBorder="1" applyAlignment="1">
      <alignment horizontal="right" vertical="center" wrapText="1" readingOrder="1"/>
    </xf>
    <xf numFmtId="0" fontId="13" fillId="7" borderId="2" xfId="0" applyNumberFormat="1" applyFont="1" applyFill="1" applyBorder="1" applyAlignment="1">
      <alignment horizontal="left" vertical="top" wrapText="1" readingOrder="1"/>
    </xf>
    <xf numFmtId="3" fontId="8" fillId="2" borderId="2" xfId="0" applyNumberFormat="1" applyFont="1" applyFill="1" applyBorder="1" applyAlignment="1" applyProtection="1">
      <alignment horizontal="left" vertical="top" wrapText="1" indent="2"/>
      <protection locked="0"/>
    </xf>
    <xf numFmtId="0" fontId="1" fillId="0" borderId="0" xfId="0" applyFont="1" applyAlignment="1">
      <alignment horizontal="right" vertical="center"/>
    </xf>
    <xf numFmtId="0" fontId="25" fillId="6" borderId="2" xfId="0" applyFont="1" applyFill="1" applyBorder="1" applyAlignment="1">
      <alignment vertical="top" wrapText="1"/>
    </xf>
    <xf numFmtId="3" fontId="24" fillId="0" borderId="0" xfId="0" applyNumberFormat="1" applyFont="1"/>
    <xf numFmtId="0" fontId="3" fillId="0" borderId="0" xfId="0" applyFont="1" applyAlignment="1"/>
    <xf numFmtId="0" fontId="1" fillId="0" borderId="0" xfId="0" applyFont="1" applyFill="1" applyAlignment="1"/>
    <xf numFmtId="0" fontId="17" fillId="0" borderId="0" xfId="0" applyFont="1" applyAlignment="1"/>
    <xf numFmtId="0" fontId="0" fillId="0" borderId="0" xfId="0" applyBorder="1" applyAlignment="1">
      <alignment horizontal="center"/>
    </xf>
    <xf numFmtId="0" fontId="25" fillId="0" borderId="0" xfId="0" applyFont="1" applyAlignment="1">
      <alignment horizontal="left" wrapText="1" indent="1"/>
    </xf>
    <xf numFmtId="0" fontId="25" fillId="0" borderId="2" xfId="0" applyFont="1" applyBorder="1" applyAlignment="1">
      <alignment horizontal="center"/>
    </xf>
    <xf numFmtId="0" fontId="25" fillId="0" borderId="2" xfId="0" applyFont="1" applyBorder="1" applyAlignment="1">
      <alignment horizontal="left" wrapText="1" indent="1"/>
    </xf>
    <xf numFmtId="0" fontId="25" fillId="0" borderId="2" xfId="0" applyFont="1" applyBorder="1" applyAlignment="1">
      <alignment horizontal="left" indent="1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left" indent="1"/>
    </xf>
    <xf numFmtId="164" fontId="25" fillId="5" borderId="2" xfId="1" applyNumberFormat="1" applyFont="1" applyFill="1" applyBorder="1" applyAlignment="1">
      <alignment vertical="center"/>
    </xf>
    <xf numFmtId="166" fontId="30" fillId="0" borderId="0" xfId="0" applyNumberFormat="1" applyFont="1"/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center" wrapText="1"/>
    </xf>
    <xf numFmtId="0" fontId="28" fillId="0" borderId="0" xfId="0" applyFont="1" applyAlignment="1">
      <alignment horizontal="right"/>
    </xf>
    <xf numFmtId="1" fontId="26" fillId="2" borderId="9" xfId="1" applyNumberFormat="1" applyFont="1" applyFill="1" applyBorder="1" applyAlignment="1">
      <alignment horizontal="center" vertical="center" wrapText="1"/>
    </xf>
    <xf numFmtId="1" fontId="26" fillId="2" borderId="1" xfId="1" applyNumberFormat="1" applyFont="1" applyFill="1" applyBorder="1" applyAlignment="1">
      <alignment horizontal="center" vertical="center" wrapText="1"/>
    </xf>
    <xf numFmtId="0" fontId="26" fillId="2" borderId="11" xfId="1" applyFont="1" applyFill="1" applyBorder="1" applyAlignment="1">
      <alignment horizontal="center" vertical="center" wrapText="1"/>
    </xf>
    <xf numFmtId="0" fontId="26" fillId="2" borderId="1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 applyProtection="1">
      <alignment horizontal="center" vertical="top" wrapText="1"/>
      <protection locked="0"/>
    </xf>
    <xf numFmtId="3" fontId="7" fillId="2" borderId="1" xfId="1" applyNumberFormat="1" applyFont="1" applyFill="1" applyBorder="1" applyAlignment="1" applyProtection="1">
      <alignment horizontal="center" vertical="top" wrapText="1"/>
      <protection locked="0"/>
    </xf>
    <xf numFmtId="0" fontId="7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Font="1" applyFill="1" applyBorder="1"/>
    <xf numFmtId="0" fontId="12" fillId="0" borderId="4" xfId="0" applyNumberFormat="1" applyFont="1" applyFill="1" applyBorder="1" applyAlignment="1">
      <alignment horizontal="center" vertical="center" wrapText="1" readingOrder="1"/>
    </xf>
    <xf numFmtId="0" fontId="12" fillId="0" borderId="6" xfId="0" applyNumberFormat="1" applyFont="1" applyFill="1" applyBorder="1" applyAlignment="1">
      <alignment horizontal="center" vertical="center" wrapText="1" readingOrder="1"/>
    </xf>
    <xf numFmtId="0" fontId="12" fillId="0" borderId="7" xfId="0" applyNumberFormat="1" applyFont="1" applyFill="1" applyBorder="1" applyAlignment="1">
      <alignment horizontal="center" vertical="center" readingOrder="1"/>
    </xf>
    <xf numFmtId="0" fontId="12" fillId="0" borderId="8" xfId="0" applyNumberFormat="1" applyFont="1" applyFill="1" applyBorder="1" applyAlignment="1">
      <alignment horizontal="center" vertical="center" readingOrder="1"/>
    </xf>
    <xf numFmtId="0" fontId="7" fillId="0" borderId="0" xfId="0" applyNumberFormat="1" applyFont="1" applyFill="1" applyBorder="1" applyAlignment="1">
      <alignment horizontal="center" vertical="top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49" fontId="7" fillId="0" borderId="2" xfId="0" applyNumberFormat="1" applyFont="1" applyFill="1" applyBorder="1" applyAlignment="1">
      <alignment horizontal="center" vertical="center" wrapText="1" readingOrder="1"/>
    </xf>
    <xf numFmtId="0" fontId="12" fillId="0" borderId="15" xfId="0" applyNumberFormat="1" applyFont="1" applyFill="1" applyBorder="1" applyAlignment="1">
      <alignment horizontal="center" vertical="center" wrapText="1" readingOrder="1"/>
    </xf>
    <xf numFmtId="0" fontId="12" fillId="0" borderId="16" xfId="0" applyNumberFormat="1" applyFont="1" applyFill="1" applyBorder="1" applyAlignment="1">
      <alignment horizontal="center" vertical="center" wrapText="1" readingOrder="1"/>
    </xf>
    <xf numFmtId="49" fontId="12" fillId="0" borderId="7" xfId="0" applyNumberFormat="1" applyFont="1" applyFill="1" applyBorder="1" applyAlignment="1">
      <alignment horizontal="center" vertical="center" wrapText="1" readingOrder="1"/>
    </xf>
    <xf numFmtId="49" fontId="12" fillId="0" borderId="8" xfId="0" applyNumberFormat="1" applyFont="1" applyFill="1" applyBorder="1" applyAlignment="1">
      <alignment horizontal="center" vertical="center" wrapText="1" readingOrder="1"/>
    </xf>
    <xf numFmtId="0" fontId="12" fillId="0" borderId="7" xfId="0" applyNumberFormat="1" applyFont="1" applyFill="1" applyBorder="1" applyAlignment="1">
      <alignment horizontal="center" vertical="center" wrapText="1" readingOrder="1"/>
    </xf>
    <xf numFmtId="0" fontId="12" fillId="0" borderId="8" xfId="0" applyNumberFormat="1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6" fillId="6" borderId="11" xfId="0" applyFont="1" applyFill="1" applyBorder="1" applyAlignment="1">
      <alignment vertical="top" wrapText="1"/>
    </xf>
    <xf numFmtId="0" fontId="36" fillId="6" borderId="13" xfId="0" applyFont="1" applyFill="1" applyBorder="1" applyAlignment="1">
      <alignment vertical="top" wrapText="1"/>
    </xf>
    <xf numFmtId="49" fontId="36" fillId="6" borderId="11" xfId="0" applyNumberFormat="1" applyFont="1" applyFill="1" applyBorder="1" applyAlignment="1">
      <alignment horizontal="center" vertical="top" wrapText="1"/>
    </xf>
    <xf numFmtId="49" fontId="36" fillId="6" borderId="13" xfId="0" applyNumberFormat="1" applyFont="1" applyFill="1" applyBorder="1" applyAlignment="1">
      <alignment horizontal="center" vertical="top" wrapText="1"/>
    </xf>
    <xf numFmtId="0" fontId="38" fillId="6" borderId="11" xfId="0" applyFont="1" applyFill="1" applyBorder="1" applyAlignment="1">
      <alignment horizontal="center" vertical="top" wrapText="1"/>
    </xf>
    <xf numFmtId="0" fontId="38" fillId="6" borderId="13" xfId="0" applyFont="1" applyFill="1" applyBorder="1" applyAlignment="1">
      <alignment horizontal="center" vertical="top" wrapText="1"/>
    </xf>
    <xf numFmtId="0" fontId="36" fillId="6" borderId="11" xfId="0" applyFont="1" applyFill="1" applyBorder="1" applyAlignment="1">
      <alignment horizontal="center" vertical="top" wrapText="1"/>
    </xf>
    <xf numFmtId="0" fontId="36" fillId="6" borderId="13" xfId="0" applyFont="1" applyFill="1" applyBorder="1" applyAlignment="1">
      <alignment horizontal="center" vertical="top" wrapText="1"/>
    </xf>
    <xf numFmtId="2" fontId="36" fillId="6" borderId="11" xfId="0" applyNumberFormat="1" applyFont="1" applyFill="1" applyBorder="1" applyAlignment="1">
      <alignment horizontal="center" vertical="top" wrapText="1"/>
    </xf>
    <xf numFmtId="2" fontId="36" fillId="6" borderId="13" xfId="0" applyNumberFormat="1" applyFont="1" applyFill="1" applyBorder="1" applyAlignment="1">
      <alignment horizontal="center" vertical="top" wrapText="1"/>
    </xf>
    <xf numFmtId="2" fontId="37" fillId="6" borderId="2" xfId="0" applyNumberFormat="1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vertical="top" wrapText="1"/>
    </xf>
    <xf numFmtId="49" fontId="37" fillId="6" borderId="2" xfId="0" applyNumberFormat="1" applyFont="1" applyFill="1" applyBorder="1" applyAlignment="1">
      <alignment horizontal="center" vertical="top" wrapText="1"/>
    </xf>
    <xf numFmtId="0" fontId="39" fillId="6" borderId="2" xfId="0" applyFont="1" applyFill="1" applyBorder="1" applyAlignment="1">
      <alignment horizontal="center" vertical="top" wrapText="1"/>
    </xf>
    <xf numFmtId="0" fontId="37" fillId="6" borderId="2" xfId="0" applyFont="1" applyFill="1" applyBorder="1" applyAlignment="1">
      <alignment horizontal="center" vertical="top" wrapText="1"/>
    </xf>
    <xf numFmtId="0" fontId="34" fillId="6" borderId="2" xfId="0" applyFont="1" applyFill="1" applyBorder="1" applyAlignment="1">
      <alignment horizontal="center" vertical="top" wrapText="1"/>
    </xf>
    <xf numFmtId="0" fontId="35" fillId="6" borderId="2" xfId="0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vertical="top" wrapText="1"/>
    </xf>
    <xf numFmtId="49" fontId="36" fillId="6" borderId="2" xfId="0" applyNumberFormat="1" applyFont="1" applyFill="1" applyBorder="1" applyAlignment="1">
      <alignment horizontal="center" vertical="top" wrapText="1"/>
    </xf>
    <xf numFmtId="0" fontId="36" fillId="6" borderId="2" xfId="0" applyFont="1" applyFill="1" applyBorder="1" applyAlignment="1">
      <alignment horizontal="center" vertical="top" wrapText="1"/>
    </xf>
    <xf numFmtId="2" fontId="36" fillId="6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/>
    <xf numFmtId="0" fontId="25" fillId="2" borderId="0" xfId="1" applyFont="1" applyFill="1" applyAlignment="1">
      <alignment horizontal="left"/>
    </xf>
    <xf numFmtId="0" fontId="20" fillId="2" borderId="0" xfId="1" applyFont="1" applyFill="1" applyAlignment="1">
      <alignment horizontal="left" vertical="top"/>
    </xf>
    <xf numFmtId="0" fontId="9" fillId="0" borderId="0" xfId="0" applyFont="1"/>
  </cellXfs>
  <cellStyles count="5">
    <cellStyle name="Нейтральный" xfId="4" builtinId="28"/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zoomScaleSheetLayoutView="100" workbookViewId="0">
      <selection activeCell="C4" sqref="C4:D4"/>
    </sheetView>
  </sheetViews>
  <sheetFormatPr defaultRowHeight="18.75"/>
  <cols>
    <col min="1" max="1" width="46.28515625" style="4" customWidth="1"/>
    <col min="2" max="2" width="33.140625" style="4" customWidth="1"/>
    <col min="3" max="5" width="21.7109375" style="4" customWidth="1"/>
    <col min="6" max="6" width="9.140625" style="6"/>
  </cols>
  <sheetData>
    <row r="1" spans="1:5">
      <c r="A1" s="3"/>
      <c r="C1" s="5" t="s">
        <v>0</v>
      </c>
    </row>
    <row r="2" spans="1:5">
      <c r="A2" s="3"/>
      <c r="C2" s="5" t="s">
        <v>3</v>
      </c>
    </row>
    <row r="3" spans="1:5">
      <c r="A3" s="3"/>
      <c r="C3" s="5" t="s">
        <v>270</v>
      </c>
    </row>
    <row r="4" spans="1:5">
      <c r="A4" s="3"/>
      <c r="C4" s="256" t="s">
        <v>416</v>
      </c>
      <c r="D4" s="256"/>
      <c r="E4" s="245"/>
    </row>
    <row r="5" spans="1:5">
      <c r="A5" s="3"/>
      <c r="B5" s="5"/>
      <c r="C5" s="5"/>
      <c r="D5" s="5"/>
      <c r="E5" s="5"/>
    </row>
    <row r="6" spans="1:5">
      <c r="A6" s="257" t="s">
        <v>266</v>
      </c>
      <c r="B6" s="258"/>
      <c r="C6" s="258"/>
      <c r="D6" s="258"/>
      <c r="E6" s="258"/>
    </row>
    <row r="7" spans="1:5">
      <c r="A7" s="257"/>
      <c r="B7" s="258"/>
      <c r="C7" s="258"/>
      <c r="D7" s="258"/>
      <c r="E7" s="258"/>
    </row>
    <row r="8" spans="1:5">
      <c r="A8" s="258"/>
      <c r="B8" s="258"/>
      <c r="C8" s="258"/>
      <c r="D8" s="258"/>
      <c r="E8" s="258"/>
    </row>
    <row r="9" spans="1:5">
      <c r="A9" s="7"/>
      <c r="B9" s="7"/>
      <c r="C9" s="7"/>
      <c r="D9" s="7"/>
      <c r="E9" s="8" t="s">
        <v>1</v>
      </c>
    </row>
    <row r="10" spans="1:5" ht="15.75" customHeight="1">
      <c r="A10" s="262" t="s">
        <v>6</v>
      </c>
      <c r="B10" s="262" t="s">
        <v>2</v>
      </c>
      <c r="C10" s="259" t="s">
        <v>4</v>
      </c>
      <c r="D10" s="260"/>
      <c r="E10" s="261"/>
    </row>
    <row r="11" spans="1:5">
      <c r="A11" s="263"/>
      <c r="B11" s="263"/>
      <c r="C11" s="259" t="s">
        <v>5</v>
      </c>
      <c r="D11" s="260"/>
      <c r="E11" s="261"/>
    </row>
    <row r="12" spans="1:5">
      <c r="A12" s="264"/>
      <c r="B12" s="264"/>
      <c r="C12" s="13" t="s">
        <v>12</v>
      </c>
      <c r="D12" s="13" t="s">
        <v>13</v>
      </c>
      <c r="E12" s="110" t="s">
        <v>267</v>
      </c>
    </row>
    <row r="13" spans="1:5" ht="56.25">
      <c r="A13" s="9" t="s">
        <v>7</v>
      </c>
      <c r="B13" s="10" t="s">
        <v>14</v>
      </c>
      <c r="C13" s="11">
        <v>100</v>
      </c>
      <c r="D13" s="11">
        <v>100</v>
      </c>
      <c r="E13" s="11">
        <v>100</v>
      </c>
    </row>
    <row r="14" spans="1:5" ht="75">
      <c r="A14" s="9" t="s">
        <v>8</v>
      </c>
      <c r="B14" s="10" t="s">
        <v>15</v>
      </c>
      <c r="C14" s="11">
        <v>100</v>
      </c>
      <c r="D14" s="11">
        <v>100</v>
      </c>
      <c r="E14" s="11">
        <v>100</v>
      </c>
    </row>
    <row r="15" spans="1:5" ht="37.5">
      <c r="A15" s="12" t="s">
        <v>9</v>
      </c>
      <c r="B15" s="10" t="s">
        <v>16</v>
      </c>
      <c r="C15" s="11">
        <v>100</v>
      </c>
      <c r="D15" s="11">
        <v>100</v>
      </c>
      <c r="E15" s="11">
        <v>100</v>
      </c>
    </row>
    <row r="16" spans="1:5" ht="37.5">
      <c r="A16" s="12" t="s">
        <v>10</v>
      </c>
      <c r="B16" s="10" t="s">
        <v>17</v>
      </c>
      <c r="C16" s="11">
        <v>100</v>
      </c>
      <c r="D16" s="11">
        <v>100</v>
      </c>
      <c r="E16" s="11">
        <v>100</v>
      </c>
    </row>
    <row r="17" spans="1:5" ht="37.5">
      <c r="A17" s="51" t="s">
        <v>11</v>
      </c>
      <c r="B17" s="10" t="s">
        <v>84</v>
      </c>
      <c r="C17" s="11">
        <v>100</v>
      </c>
      <c r="D17" s="11">
        <v>100</v>
      </c>
      <c r="E17" s="11">
        <v>100</v>
      </c>
    </row>
    <row r="18" spans="1:5">
      <c r="A18" s="1"/>
      <c r="E18" s="1"/>
    </row>
    <row r="19" spans="1:5">
      <c r="A19" s="1" t="s">
        <v>268</v>
      </c>
      <c r="E19" s="2" t="s">
        <v>269</v>
      </c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6">
    <mergeCell ref="C4:D4"/>
    <mergeCell ref="A6:E8"/>
    <mergeCell ref="C10:E10"/>
    <mergeCell ref="C11:E11"/>
    <mergeCell ref="A10:A12"/>
    <mergeCell ref="B10:B12"/>
  </mergeCells>
  <phoneticPr fontId="15" type="noConversion"/>
  <pageMargins left="0.7" right="0.7" top="0.75" bottom="0.75" header="0.3" footer="0.3"/>
  <pageSetup paperSize="9" scale="5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8"/>
  <sheetViews>
    <sheetView topLeftCell="A4" workbookViewId="0">
      <selection activeCell="A7" sqref="A7:F7"/>
    </sheetView>
  </sheetViews>
  <sheetFormatPr defaultRowHeight="15.75"/>
  <cols>
    <col min="1" max="1" width="52.85546875" style="153" customWidth="1"/>
    <col min="2" max="2" width="14.7109375" style="153" customWidth="1"/>
    <col min="3" max="3" width="12.85546875" style="153" customWidth="1"/>
    <col min="4" max="4" width="14.28515625" style="43" customWidth="1"/>
    <col min="5" max="5" width="18.85546875" style="39" customWidth="1"/>
    <col min="6" max="6" width="17.7109375" style="39" customWidth="1"/>
    <col min="7" max="7" width="9.28515625" style="154" bestFit="1" customWidth="1"/>
    <col min="8" max="9" width="15.42578125" style="154" bestFit="1" customWidth="1"/>
    <col min="10" max="16384" width="9.140625" style="154"/>
  </cols>
  <sheetData>
    <row r="1" spans="1:9">
      <c r="D1" s="42" t="s">
        <v>192</v>
      </c>
    </row>
    <row r="2" spans="1:9">
      <c r="D2" s="42" t="s">
        <v>148</v>
      </c>
    </row>
    <row r="3" spans="1:9">
      <c r="D3" s="28" t="s">
        <v>271</v>
      </c>
    </row>
    <row r="4" spans="1:9">
      <c r="D4" s="42" t="s">
        <v>418</v>
      </c>
    </row>
    <row r="6" spans="1:9" ht="15.75" customHeight="1">
      <c r="A6" s="288" t="s">
        <v>145</v>
      </c>
      <c r="B6" s="288"/>
      <c r="C6" s="288"/>
      <c r="D6" s="288"/>
      <c r="E6" s="288"/>
      <c r="F6" s="288"/>
    </row>
    <row r="7" spans="1:9" ht="32.25" customHeight="1">
      <c r="A7" s="288" t="s">
        <v>200</v>
      </c>
      <c r="B7" s="288"/>
      <c r="C7" s="288"/>
      <c r="D7" s="288"/>
      <c r="E7" s="288"/>
      <c r="F7" s="288"/>
    </row>
    <row r="8" spans="1:9" ht="15.75" customHeight="1">
      <c r="A8" s="288" t="s">
        <v>193</v>
      </c>
      <c r="B8" s="288"/>
      <c r="C8" s="288"/>
      <c r="D8" s="288"/>
      <c r="E8" s="288"/>
      <c r="F8" s="288"/>
    </row>
    <row r="9" spans="1:9">
      <c r="A9" s="155"/>
    </row>
    <row r="10" spans="1:9">
      <c r="A10" s="156" t="s">
        <v>110</v>
      </c>
      <c r="B10" s="156" t="s">
        <v>110</v>
      </c>
      <c r="C10" s="156" t="s">
        <v>110</v>
      </c>
      <c r="D10" s="157" t="s">
        <v>110</v>
      </c>
      <c r="E10" s="156"/>
      <c r="F10" s="156" t="s">
        <v>185</v>
      </c>
    </row>
    <row r="11" spans="1:9">
      <c r="A11" s="289" t="s">
        <v>111</v>
      </c>
      <c r="B11" s="289" t="s">
        <v>146</v>
      </c>
      <c r="C11" s="289" t="s">
        <v>147</v>
      </c>
      <c r="D11" s="290" t="s">
        <v>112</v>
      </c>
      <c r="E11" s="289" t="s">
        <v>20</v>
      </c>
      <c r="F11" s="289"/>
    </row>
    <row r="12" spans="1:9">
      <c r="A12" s="289"/>
      <c r="B12" s="289"/>
      <c r="C12" s="289"/>
      <c r="D12" s="290"/>
      <c r="E12" s="172" t="s">
        <v>13</v>
      </c>
      <c r="F12" s="172" t="s">
        <v>267</v>
      </c>
    </row>
    <row r="13" spans="1:9" ht="63">
      <c r="A13" s="57" t="s">
        <v>186</v>
      </c>
      <c r="B13" s="172">
        <v>6035118</v>
      </c>
      <c r="C13" s="172"/>
      <c r="D13" s="173"/>
      <c r="E13" s="174">
        <f>E15+E17</f>
        <v>39700</v>
      </c>
      <c r="F13" s="174">
        <f>F15+F17</f>
        <v>39800</v>
      </c>
      <c r="G13" s="161"/>
      <c r="H13" s="175"/>
      <c r="I13" s="175"/>
    </row>
    <row r="14" spans="1:9" ht="31.5" customHeight="1">
      <c r="A14" s="74" t="s">
        <v>149</v>
      </c>
      <c r="B14" s="73">
        <v>6035118</v>
      </c>
      <c r="C14" s="73">
        <v>121</v>
      </c>
      <c r="D14" s="176"/>
      <c r="E14" s="177">
        <f>E15</f>
        <v>37000</v>
      </c>
      <c r="F14" s="177">
        <f>F15</f>
        <v>37000</v>
      </c>
      <c r="G14" s="161"/>
      <c r="H14" s="178"/>
      <c r="I14" s="178"/>
    </row>
    <row r="15" spans="1:9">
      <c r="A15" s="74" t="s">
        <v>188</v>
      </c>
      <c r="B15" s="73">
        <v>6035118</v>
      </c>
      <c r="C15" s="73">
        <v>121</v>
      </c>
      <c r="D15" s="176" t="s">
        <v>187</v>
      </c>
      <c r="E15" s="177">
        <v>37000</v>
      </c>
      <c r="F15" s="177">
        <v>37000</v>
      </c>
      <c r="G15" s="161"/>
      <c r="H15" s="175"/>
      <c r="I15" s="175"/>
    </row>
    <row r="16" spans="1:9" ht="47.25">
      <c r="A16" s="74" t="s">
        <v>150</v>
      </c>
      <c r="B16" s="73">
        <v>6035118</v>
      </c>
      <c r="C16" s="73">
        <v>244</v>
      </c>
      <c r="D16" s="176"/>
      <c r="E16" s="56">
        <f>E17</f>
        <v>2700</v>
      </c>
      <c r="F16" s="56">
        <f>F17</f>
        <v>2800</v>
      </c>
      <c r="G16" s="161"/>
      <c r="H16" s="175"/>
      <c r="I16" s="175"/>
    </row>
    <row r="17" spans="1:9">
      <c r="A17" s="74" t="s">
        <v>188</v>
      </c>
      <c r="B17" s="73">
        <v>6035118</v>
      </c>
      <c r="C17" s="73">
        <v>244</v>
      </c>
      <c r="D17" s="176" t="s">
        <v>187</v>
      </c>
      <c r="E17" s="56">
        <v>2700</v>
      </c>
      <c r="F17" s="56">
        <v>2800</v>
      </c>
      <c r="G17" s="161"/>
      <c r="H17" s="175"/>
      <c r="I17" s="175"/>
    </row>
    <row r="18" spans="1:9" ht="31.5">
      <c r="A18" s="109" t="s">
        <v>160</v>
      </c>
      <c r="B18" s="179">
        <v>7707001</v>
      </c>
      <c r="C18" s="179"/>
      <c r="D18" s="180"/>
      <c r="E18" s="174">
        <f>E19</f>
        <v>3000</v>
      </c>
      <c r="F18" s="174">
        <f>F19</f>
        <v>3000</v>
      </c>
      <c r="G18" s="161"/>
      <c r="H18" s="175"/>
      <c r="I18" s="175"/>
    </row>
    <row r="19" spans="1:9">
      <c r="A19" s="74" t="s">
        <v>161</v>
      </c>
      <c r="B19" s="75">
        <v>7707001</v>
      </c>
      <c r="C19" s="75">
        <v>870</v>
      </c>
      <c r="D19" s="181"/>
      <c r="E19" s="177">
        <f>E20</f>
        <v>3000</v>
      </c>
      <c r="F19" s="177">
        <f>F20</f>
        <v>3000</v>
      </c>
      <c r="G19" s="161"/>
      <c r="H19" s="175"/>
      <c r="I19" s="175"/>
    </row>
    <row r="20" spans="1:9">
      <c r="A20" s="74" t="s">
        <v>121</v>
      </c>
      <c r="B20" s="75">
        <v>7707001</v>
      </c>
      <c r="C20" s="75">
        <v>870</v>
      </c>
      <c r="D20" s="181" t="s">
        <v>122</v>
      </c>
      <c r="E20" s="177">
        <v>3000</v>
      </c>
      <c r="F20" s="177">
        <v>3000</v>
      </c>
      <c r="G20" s="161"/>
      <c r="H20" s="175"/>
      <c r="I20" s="175"/>
    </row>
    <row r="21" spans="1:9">
      <c r="A21" s="109" t="s">
        <v>151</v>
      </c>
      <c r="B21" s="179">
        <v>7707003</v>
      </c>
      <c r="C21" s="179"/>
      <c r="D21" s="180"/>
      <c r="E21" s="174">
        <f>E22+E24</f>
        <v>262000</v>
      </c>
      <c r="F21" s="174">
        <f>F22+F24</f>
        <v>263000</v>
      </c>
      <c r="G21" s="161"/>
      <c r="H21" s="178"/>
      <c r="I21" s="178"/>
    </row>
    <row r="22" spans="1:9" ht="34.5" customHeight="1">
      <c r="A22" s="74" t="s">
        <v>149</v>
      </c>
      <c r="B22" s="75">
        <v>7707003</v>
      </c>
      <c r="C22" s="75">
        <v>121</v>
      </c>
      <c r="D22" s="181"/>
      <c r="E22" s="177">
        <f>E23</f>
        <v>260000</v>
      </c>
      <c r="F22" s="177">
        <f>F23</f>
        <v>260000</v>
      </c>
      <c r="G22" s="161"/>
      <c r="H22" s="175"/>
      <c r="I22" s="175"/>
    </row>
    <row r="23" spans="1:9" ht="47.25">
      <c r="A23" s="74" t="s">
        <v>152</v>
      </c>
      <c r="B23" s="75">
        <v>7707003</v>
      </c>
      <c r="C23" s="75">
        <v>121</v>
      </c>
      <c r="D23" s="181" t="s">
        <v>116</v>
      </c>
      <c r="E23" s="177">
        <v>260000</v>
      </c>
      <c r="F23" s="177">
        <v>260000</v>
      </c>
      <c r="G23" s="161"/>
      <c r="H23" s="175"/>
      <c r="I23" s="175"/>
    </row>
    <row r="24" spans="1:9" ht="63">
      <c r="A24" s="74" t="s">
        <v>117</v>
      </c>
      <c r="B24" s="75">
        <v>7707003</v>
      </c>
      <c r="C24" s="75">
        <v>122</v>
      </c>
      <c r="D24" s="181" t="s">
        <v>116</v>
      </c>
      <c r="E24" s="177">
        <v>2000</v>
      </c>
      <c r="F24" s="177">
        <v>3000</v>
      </c>
      <c r="G24" s="161"/>
      <c r="H24" s="175"/>
      <c r="I24" s="175"/>
    </row>
    <row r="25" spans="1:9">
      <c r="A25" s="109" t="s">
        <v>153</v>
      </c>
      <c r="B25" s="179">
        <v>7707004</v>
      </c>
      <c r="C25" s="179"/>
      <c r="D25" s="180"/>
      <c r="E25" s="174">
        <f>E26+E29+E31+E33+E36</f>
        <v>1508400</v>
      </c>
      <c r="F25" s="174">
        <f>F26+F29+F31+F33+F36</f>
        <v>1661700</v>
      </c>
      <c r="G25" s="161"/>
      <c r="H25" s="161"/>
      <c r="I25" s="161"/>
    </row>
    <row r="26" spans="1:9" ht="57.75" customHeight="1">
      <c r="A26" s="74" t="s">
        <v>149</v>
      </c>
      <c r="B26" s="75">
        <v>7707004</v>
      </c>
      <c r="C26" s="75">
        <v>121</v>
      </c>
      <c r="D26" s="181"/>
      <c r="E26" s="177">
        <f>E27+E28</f>
        <v>1380000</v>
      </c>
      <c r="F26" s="177">
        <f>F27+F28</f>
        <v>1380000</v>
      </c>
      <c r="G26" s="161"/>
      <c r="H26" s="178"/>
      <c r="I26" s="178"/>
    </row>
    <row r="27" spans="1:9" ht="63">
      <c r="A27" s="74" t="s">
        <v>117</v>
      </c>
      <c r="B27" s="75">
        <v>7707004</v>
      </c>
      <c r="C27" s="75">
        <v>121</v>
      </c>
      <c r="D27" s="181" t="s">
        <v>118</v>
      </c>
      <c r="E27" s="177">
        <v>1380000</v>
      </c>
      <c r="F27" s="177">
        <v>1380000</v>
      </c>
    </row>
    <row r="28" spans="1:9">
      <c r="A28" s="72" t="s">
        <v>127</v>
      </c>
      <c r="B28" s="75">
        <v>7707004</v>
      </c>
      <c r="C28" s="75">
        <v>121</v>
      </c>
      <c r="D28" s="181" t="s">
        <v>128</v>
      </c>
      <c r="E28" s="177"/>
      <c r="F28" s="177"/>
    </row>
    <row r="29" spans="1:9" ht="35.25" customHeight="1">
      <c r="A29" s="74" t="s">
        <v>154</v>
      </c>
      <c r="B29" s="75">
        <v>7707004</v>
      </c>
      <c r="C29" s="75">
        <v>122</v>
      </c>
      <c r="D29" s="181"/>
      <c r="E29" s="177">
        <f>E30</f>
        <v>2000</v>
      </c>
      <c r="F29" s="177">
        <f>F30</f>
        <v>3000</v>
      </c>
    </row>
    <row r="30" spans="1:9" ht="63">
      <c r="A30" s="74" t="s">
        <v>117</v>
      </c>
      <c r="B30" s="75">
        <v>7707004</v>
      </c>
      <c r="C30" s="75">
        <v>122</v>
      </c>
      <c r="D30" s="181" t="s">
        <v>118</v>
      </c>
      <c r="E30" s="177">
        <v>2000</v>
      </c>
      <c r="F30" s="177">
        <v>3000</v>
      </c>
    </row>
    <row r="31" spans="1:9" ht="31.5">
      <c r="A31" s="74" t="s">
        <v>155</v>
      </c>
      <c r="B31" s="75">
        <v>7707004</v>
      </c>
      <c r="C31" s="75">
        <v>242</v>
      </c>
      <c r="D31" s="181"/>
      <c r="E31" s="177">
        <f>E32</f>
        <v>47400</v>
      </c>
      <c r="F31" s="177">
        <f>F32</f>
        <v>121700</v>
      </c>
    </row>
    <row r="32" spans="1:9" ht="63">
      <c r="A32" s="74" t="s">
        <v>117</v>
      </c>
      <c r="B32" s="75">
        <v>7707004</v>
      </c>
      <c r="C32" s="75">
        <v>242</v>
      </c>
      <c r="D32" s="181" t="s">
        <v>118</v>
      </c>
      <c r="E32" s="177">
        <v>47400</v>
      </c>
      <c r="F32" s="177">
        <v>121700</v>
      </c>
    </row>
    <row r="33" spans="1:6" ht="47.25">
      <c r="A33" s="74" t="s">
        <v>150</v>
      </c>
      <c r="B33" s="75">
        <v>7707004</v>
      </c>
      <c r="C33" s="75">
        <v>244</v>
      </c>
      <c r="D33" s="181"/>
      <c r="E33" s="177">
        <f>E34+E35</f>
        <v>77000</v>
      </c>
      <c r="F33" s="177">
        <f>F34+F35</f>
        <v>155000</v>
      </c>
    </row>
    <row r="34" spans="1:6" ht="63">
      <c r="A34" s="74" t="s">
        <v>117</v>
      </c>
      <c r="B34" s="75">
        <v>7707004</v>
      </c>
      <c r="C34" s="75">
        <v>244</v>
      </c>
      <c r="D34" s="181" t="s">
        <v>118</v>
      </c>
      <c r="E34" s="177">
        <v>67000</v>
      </c>
      <c r="F34" s="177">
        <v>145000</v>
      </c>
    </row>
    <row r="35" spans="1:6" ht="47.25">
      <c r="A35" s="74" t="s">
        <v>150</v>
      </c>
      <c r="B35" s="75">
        <v>7707004</v>
      </c>
      <c r="C35" s="75">
        <v>244</v>
      </c>
      <c r="D35" s="181" t="s">
        <v>126</v>
      </c>
      <c r="E35" s="177">
        <v>10000</v>
      </c>
      <c r="F35" s="177">
        <v>10000</v>
      </c>
    </row>
    <row r="36" spans="1:6">
      <c r="A36" s="74" t="s">
        <v>157</v>
      </c>
      <c r="B36" s="75">
        <v>7707004</v>
      </c>
      <c r="C36" s="75">
        <v>852</v>
      </c>
      <c r="D36" s="181"/>
      <c r="E36" s="177">
        <f>E37</f>
        <v>2000</v>
      </c>
      <c r="F36" s="177">
        <f>F37</f>
        <v>2000</v>
      </c>
    </row>
    <row r="37" spans="1:6" ht="63">
      <c r="A37" s="74" t="s">
        <v>117</v>
      </c>
      <c r="B37" s="75">
        <v>7707004</v>
      </c>
      <c r="C37" s="75">
        <v>852</v>
      </c>
      <c r="D37" s="181" t="s">
        <v>118</v>
      </c>
      <c r="E37" s="177">
        <v>2000</v>
      </c>
      <c r="F37" s="177">
        <v>2000</v>
      </c>
    </row>
    <row r="38" spans="1:6" ht="31.5">
      <c r="A38" s="109" t="s">
        <v>156</v>
      </c>
      <c r="B38" s="179">
        <v>7707013</v>
      </c>
      <c r="C38" s="179"/>
      <c r="D38" s="180"/>
      <c r="E38" s="174">
        <f>E39</f>
        <v>9000</v>
      </c>
      <c r="F38" s="174">
        <f>F39</f>
        <v>9000</v>
      </c>
    </row>
    <row r="39" spans="1:6">
      <c r="A39" s="74" t="s">
        <v>36</v>
      </c>
      <c r="B39" s="75">
        <v>7707013</v>
      </c>
      <c r="C39" s="75">
        <v>540</v>
      </c>
      <c r="D39" s="181"/>
      <c r="E39" s="177">
        <f>E40</f>
        <v>9000</v>
      </c>
      <c r="F39" s="177">
        <f>F40</f>
        <v>9000</v>
      </c>
    </row>
    <row r="40" spans="1:6" ht="47.25">
      <c r="A40" s="74" t="s">
        <v>119</v>
      </c>
      <c r="B40" s="75">
        <v>7707013</v>
      </c>
      <c r="C40" s="75">
        <v>540</v>
      </c>
      <c r="D40" s="181" t="s">
        <v>120</v>
      </c>
      <c r="E40" s="177">
        <v>9000</v>
      </c>
      <c r="F40" s="177">
        <v>9000</v>
      </c>
    </row>
    <row r="41" spans="1:6" ht="47.25">
      <c r="A41" s="63" t="s">
        <v>260</v>
      </c>
      <c r="B41" s="65">
        <v>7707801</v>
      </c>
      <c r="C41" s="179"/>
      <c r="D41" s="180"/>
      <c r="E41" s="174">
        <f>E42+E44+E46+E48</f>
        <v>208000</v>
      </c>
      <c r="F41" s="174">
        <f>F42+F44+F46+F48</f>
        <v>208000</v>
      </c>
    </row>
    <row r="42" spans="1:6" ht="31.5">
      <c r="A42" s="74" t="s">
        <v>158</v>
      </c>
      <c r="B42" s="67">
        <v>7707801</v>
      </c>
      <c r="C42" s="75">
        <v>111</v>
      </c>
      <c r="D42" s="181"/>
      <c r="E42" s="177">
        <f>E43</f>
        <v>195000</v>
      </c>
      <c r="F42" s="177">
        <f>F43</f>
        <v>195000</v>
      </c>
    </row>
    <row r="43" spans="1:6">
      <c r="A43" s="74" t="s">
        <v>139</v>
      </c>
      <c r="B43" s="67">
        <v>7707801</v>
      </c>
      <c r="C43" s="75">
        <v>111</v>
      </c>
      <c r="D43" s="181" t="s">
        <v>140</v>
      </c>
      <c r="E43" s="177">
        <v>195000</v>
      </c>
      <c r="F43" s="177">
        <v>195000</v>
      </c>
    </row>
    <row r="44" spans="1:6">
      <c r="A44" s="60" t="s">
        <v>139</v>
      </c>
      <c r="B44" s="67">
        <v>7707801</v>
      </c>
      <c r="C44" s="67">
        <v>122</v>
      </c>
      <c r="D44" s="66" t="s">
        <v>140</v>
      </c>
      <c r="E44" s="69">
        <v>1000</v>
      </c>
      <c r="F44" s="226">
        <v>1000</v>
      </c>
    </row>
    <row r="45" spans="1:6">
      <c r="A45" s="74" t="s">
        <v>139</v>
      </c>
      <c r="B45" s="67">
        <v>7707801</v>
      </c>
      <c r="C45" s="75">
        <v>242</v>
      </c>
      <c r="D45" s="181" t="s">
        <v>140</v>
      </c>
      <c r="E45" s="177"/>
      <c r="F45" s="177"/>
    </row>
    <row r="46" spans="1:6" ht="47.25">
      <c r="A46" s="74" t="s">
        <v>150</v>
      </c>
      <c r="B46" s="67">
        <v>7707801</v>
      </c>
      <c r="C46" s="75">
        <v>244</v>
      </c>
      <c r="D46" s="181"/>
      <c r="E46" s="177">
        <f>E47</f>
        <v>12000</v>
      </c>
      <c r="F46" s="177">
        <f>F47</f>
        <v>12000</v>
      </c>
    </row>
    <row r="47" spans="1:6">
      <c r="A47" s="74" t="s">
        <v>139</v>
      </c>
      <c r="B47" s="67">
        <v>7707801</v>
      </c>
      <c r="C47" s="75">
        <v>244</v>
      </c>
      <c r="D47" s="181" t="s">
        <v>140</v>
      </c>
      <c r="E47" s="177">
        <v>12000</v>
      </c>
      <c r="F47" s="177">
        <v>12000</v>
      </c>
    </row>
    <row r="48" spans="1:6">
      <c r="A48" s="74" t="s">
        <v>157</v>
      </c>
      <c r="B48" s="67">
        <v>7707801</v>
      </c>
      <c r="C48" s="75">
        <v>852</v>
      </c>
      <c r="D48" s="181"/>
      <c r="E48" s="177">
        <f>E49</f>
        <v>0</v>
      </c>
      <c r="F48" s="177">
        <f>F49</f>
        <v>0</v>
      </c>
    </row>
    <row r="49" spans="1:6">
      <c r="A49" s="74" t="s">
        <v>139</v>
      </c>
      <c r="B49" s="67">
        <v>7707801</v>
      </c>
      <c r="C49" s="75">
        <v>852</v>
      </c>
      <c r="D49" s="181" t="s">
        <v>140</v>
      </c>
      <c r="E49" s="177"/>
      <c r="F49" s="177"/>
    </row>
    <row r="50" spans="1:6" ht="33" customHeight="1">
      <c r="A50" s="63" t="s">
        <v>258</v>
      </c>
      <c r="B50" s="65">
        <v>7707802</v>
      </c>
      <c r="C50" s="75"/>
      <c r="D50" s="181"/>
      <c r="E50" s="174">
        <f>E51+E54</f>
        <v>132000</v>
      </c>
      <c r="F50" s="174">
        <f>F51+F54</f>
        <v>132000</v>
      </c>
    </row>
    <row r="51" spans="1:6" ht="31.5">
      <c r="A51" s="60" t="s">
        <v>158</v>
      </c>
      <c r="B51" s="65">
        <v>7707802</v>
      </c>
      <c r="C51" s="75">
        <v>111</v>
      </c>
      <c r="D51" s="181"/>
      <c r="E51" s="177">
        <f>E52</f>
        <v>130000</v>
      </c>
      <c r="F51" s="177">
        <f>F52</f>
        <v>130000</v>
      </c>
    </row>
    <row r="52" spans="1:6">
      <c r="A52" s="60" t="s">
        <v>259</v>
      </c>
      <c r="B52" s="65">
        <v>7707802</v>
      </c>
      <c r="C52" s="75">
        <v>111</v>
      </c>
      <c r="D52" s="181" t="s">
        <v>140</v>
      </c>
      <c r="E52" s="177">
        <v>130000</v>
      </c>
      <c r="F52" s="177">
        <v>130000</v>
      </c>
    </row>
    <row r="53" spans="1:6" ht="47.25">
      <c r="A53" s="60" t="s">
        <v>150</v>
      </c>
      <c r="B53" s="65">
        <v>7707802</v>
      </c>
      <c r="C53" s="75">
        <v>244</v>
      </c>
      <c r="D53" s="181"/>
      <c r="E53" s="177">
        <f>E54</f>
        <v>2000</v>
      </c>
      <c r="F53" s="177">
        <f>F54</f>
        <v>2000</v>
      </c>
    </row>
    <row r="54" spans="1:6">
      <c r="A54" s="60" t="s">
        <v>259</v>
      </c>
      <c r="B54" s="65">
        <v>7707802</v>
      </c>
      <c r="C54" s="75">
        <v>244</v>
      </c>
      <c r="D54" s="181" t="s">
        <v>140</v>
      </c>
      <c r="E54" s="177">
        <v>2000</v>
      </c>
      <c r="F54" s="177">
        <v>2000</v>
      </c>
    </row>
    <row r="55" spans="1:6" ht="47.25">
      <c r="A55" s="109" t="s">
        <v>162</v>
      </c>
      <c r="B55" s="179">
        <v>7707032</v>
      </c>
      <c r="C55" s="179"/>
      <c r="D55" s="180"/>
      <c r="E55" s="174">
        <f>E56</f>
        <v>10000</v>
      </c>
      <c r="F55" s="174">
        <f>F56</f>
        <v>10000</v>
      </c>
    </row>
    <row r="56" spans="1:6" ht="47.25">
      <c r="A56" s="74" t="s">
        <v>150</v>
      </c>
      <c r="B56" s="75">
        <v>7707032</v>
      </c>
      <c r="C56" s="75">
        <v>244</v>
      </c>
      <c r="D56" s="181"/>
      <c r="E56" s="177">
        <f>E57</f>
        <v>10000</v>
      </c>
      <c r="F56" s="177">
        <f>F57</f>
        <v>10000</v>
      </c>
    </row>
    <row r="57" spans="1:6" ht="47.25">
      <c r="A57" s="74" t="s">
        <v>125</v>
      </c>
      <c r="B57" s="75">
        <v>7707032</v>
      </c>
      <c r="C57" s="75">
        <v>244</v>
      </c>
      <c r="D57" s="181" t="s">
        <v>128</v>
      </c>
      <c r="E57" s="177">
        <v>10000</v>
      </c>
      <c r="F57" s="177">
        <v>10000</v>
      </c>
    </row>
    <row r="58" spans="1:6" ht="47.25">
      <c r="A58" s="63" t="s">
        <v>162</v>
      </c>
      <c r="B58" s="65">
        <v>7707033</v>
      </c>
      <c r="C58" s="65"/>
      <c r="D58" s="64"/>
      <c r="E58" s="71">
        <f>E59</f>
        <v>10800</v>
      </c>
      <c r="F58" s="71">
        <f>F59</f>
        <v>10800</v>
      </c>
    </row>
    <row r="59" spans="1:6" ht="47.25">
      <c r="A59" s="60" t="s">
        <v>150</v>
      </c>
      <c r="B59" s="67">
        <v>7707033</v>
      </c>
      <c r="C59" s="67">
        <v>244</v>
      </c>
      <c r="D59" s="66"/>
      <c r="E59" s="69">
        <f>E60</f>
        <v>10800</v>
      </c>
      <c r="F59" s="69">
        <f>F60</f>
        <v>10800</v>
      </c>
    </row>
    <row r="60" spans="1:6" ht="47.25">
      <c r="A60" s="60" t="s">
        <v>125</v>
      </c>
      <c r="B60" s="67">
        <v>7707033</v>
      </c>
      <c r="C60" s="67">
        <v>244</v>
      </c>
      <c r="D60" s="66" t="s">
        <v>126</v>
      </c>
      <c r="E60" s="69">
        <v>10800</v>
      </c>
      <c r="F60" s="69">
        <v>10800</v>
      </c>
    </row>
    <row r="61" spans="1:6" ht="31.5">
      <c r="A61" s="109" t="s">
        <v>163</v>
      </c>
      <c r="B61" s="179">
        <v>7707501</v>
      </c>
      <c r="C61" s="179"/>
      <c r="D61" s="180"/>
      <c r="E61" s="174">
        <f>E62</f>
        <v>12200</v>
      </c>
      <c r="F61" s="174">
        <f>F62</f>
        <v>10000</v>
      </c>
    </row>
    <row r="62" spans="1:6" ht="47.25">
      <c r="A62" s="74" t="s">
        <v>150</v>
      </c>
      <c r="B62" s="75">
        <v>7707501</v>
      </c>
      <c r="C62" s="75">
        <v>244</v>
      </c>
      <c r="D62" s="181"/>
      <c r="E62" s="177">
        <f>E63</f>
        <v>12200</v>
      </c>
      <c r="F62" s="177">
        <f>F63</f>
        <v>10000</v>
      </c>
    </row>
    <row r="63" spans="1:6">
      <c r="A63" s="74" t="s">
        <v>142</v>
      </c>
      <c r="B63" s="75">
        <v>7707501</v>
      </c>
      <c r="C63" s="75">
        <v>244</v>
      </c>
      <c r="D63" s="181" t="s">
        <v>143</v>
      </c>
      <c r="E63" s="177">
        <v>12200</v>
      </c>
      <c r="F63" s="177">
        <v>10000</v>
      </c>
    </row>
    <row r="64" spans="1:6" ht="31.5">
      <c r="A64" s="182" t="s">
        <v>168</v>
      </c>
      <c r="B64" s="172">
        <v>7707502</v>
      </c>
      <c r="C64" s="179"/>
      <c r="D64" s="180"/>
      <c r="E64" s="174">
        <f>E65+E67</f>
        <v>176500</v>
      </c>
      <c r="F64" s="174">
        <f>F65+F67</f>
        <v>129800</v>
      </c>
    </row>
    <row r="65" spans="1:6" ht="47.25">
      <c r="A65" s="74" t="s">
        <v>150</v>
      </c>
      <c r="B65" s="75">
        <v>7707502</v>
      </c>
      <c r="C65" s="75">
        <v>244</v>
      </c>
      <c r="D65" s="181"/>
      <c r="E65" s="177">
        <f>E66</f>
        <v>150500</v>
      </c>
      <c r="F65" s="177">
        <f>F66</f>
        <v>124800</v>
      </c>
    </row>
    <row r="66" spans="1:6">
      <c r="A66" s="74" t="s">
        <v>131</v>
      </c>
      <c r="B66" s="75">
        <v>7707502</v>
      </c>
      <c r="C66" s="75">
        <v>244</v>
      </c>
      <c r="D66" s="181" t="s">
        <v>132</v>
      </c>
      <c r="E66" s="177">
        <v>150500</v>
      </c>
      <c r="F66" s="177">
        <v>124800</v>
      </c>
    </row>
    <row r="67" spans="1:6" ht="47.25">
      <c r="A67" s="60" t="s">
        <v>150</v>
      </c>
      <c r="B67" s="67">
        <v>7707502</v>
      </c>
      <c r="C67" s="67">
        <v>244</v>
      </c>
      <c r="D67" s="66"/>
      <c r="E67" s="69">
        <f>E68</f>
        <v>26000</v>
      </c>
      <c r="F67" s="69">
        <f>F68</f>
        <v>5000</v>
      </c>
    </row>
    <row r="68" spans="1:6">
      <c r="A68" s="60" t="s">
        <v>142</v>
      </c>
      <c r="B68" s="67">
        <v>7707502</v>
      </c>
      <c r="C68" s="67">
        <v>244</v>
      </c>
      <c r="D68" s="66" t="s">
        <v>143</v>
      </c>
      <c r="E68" s="69">
        <v>26000</v>
      </c>
      <c r="F68" s="69">
        <v>5000</v>
      </c>
    </row>
    <row r="69" spans="1:6" ht="31.5">
      <c r="A69" s="160" t="s">
        <v>285</v>
      </c>
      <c r="B69" s="65">
        <v>7707503</v>
      </c>
      <c r="C69" s="65"/>
      <c r="D69" s="64"/>
      <c r="E69" s="71">
        <f>E70</f>
        <v>2000</v>
      </c>
      <c r="F69" s="71">
        <f>F70</f>
        <v>2000</v>
      </c>
    </row>
    <row r="70" spans="1:6" ht="47.25">
      <c r="A70" s="60" t="s">
        <v>150</v>
      </c>
      <c r="B70" s="67">
        <v>7707503</v>
      </c>
      <c r="C70" s="67">
        <v>244</v>
      </c>
      <c r="D70" s="66"/>
      <c r="E70" s="69">
        <v>2000</v>
      </c>
      <c r="F70" s="69">
        <f>F71</f>
        <v>2000</v>
      </c>
    </row>
    <row r="71" spans="1:6">
      <c r="A71" s="60" t="s">
        <v>142</v>
      </c>
      <c r="B71" s="67">
        <v>7707503</v>
      </c>
      <c r="C71" s="67">
        <v>244</v>
      </c>
      <c r="D71" s="66" t="s">
        <v>143</v>
      </c>
      <c r="E71" s="69">
        <v>2000</v>
      </c>
      <c r="F71" s="69">
        <v>2000</v>
      </c>
    </row>
    <row r="72" spans="1:6" ht="31.5">
      <c r="A72" s="160" t="s">
        <v>286</v>
      </c>
      <c r="B72" s="65">
        <v>7707504</v>
      </c>
      <c r="C72" s="65"/>
      <c r="D72" s="64"/>
      <c r="E72" s="71">
        <f>E73</f>
        <v>2000</v>
      </c>
      <c r="F72" s="71">
        <f>F73</f>
        <v>2000</v>
      </c>
    </row>
    <row r="73" spans="1:6" ht="47.25">
      <c r="A73" s="60" t="s">
        <v>150</v>
      </c>
      <c r="B73" s="67">
        <v>7707504</v>
      </c>
      <c r="C73" s="67">
        <v>244</v>
      </c>
      <c r="D73" s="66"/>
      <c r="E73" s="69">
        <f>E74</f>
        <v>2000</v>
      </c>
      <c r="F73" s="69">
        <f>F74</f>
        <v>2000</v>
      </c>
    </row>
    <row r="74" spans="1:6">
      <c r="A74" s="60" t="s">
        <v>142</v>
      </c>
      <c r="B74" s="67">
        <v>7707504</v>
      </c>
      <c r="C74" s="67">
        <v>244</v>
      </c>
      <c r="D74" s="66" t="s">
        <v>143</v>
      </c>
      <c r="E74" s="69">
        <v>2000</v>
      </c>
      <c r="F74" s="69">
        <v>2000</v>
      </c>
    </row>
    <row r="75" spans="1:6" ht="31.5">
      <c r="A75" s="63" t="s">
        <v>165</v>
      </c>
      <c r="B75" s="65">
        <v>7707505</v>
      </c>
      <c r="C75" s="65"/>
      <c r="D75" s="64"/>
      <c r="E75" s="71">
        <f>E76</f>
        <v>48000</v>
      </c>
      <c r="F75" s="71">
        <f>F76</f>
        <v>31200</v>
      </c>
    </row>
    <row r="76" spans="1:6" ht="47.25">
      <c r="A76" s="60" t="s">
        <v>150</v>
      </c>
      <c r="B76" s="67">
        <v>7707505</v>
      </c>
      <c r="C76" s="67">
        <v>244</v>
      </c>
      <c r="D76" s="66"/>
      <c r="E76" s="69">
        <f>E77</f>
        <v>48000</v>
      </c>
      <c r="F76" s="69">
        <f>F77</f>
        <v>31200</v>
      </c>
    </row>
    <row r="77" spans="1:6">
      <c r="A77" s="60" t="s">
        <v>142</v>
      </c>
      <c r="B77" s="67">
        <v>7707505</v>
      </c>
      <c r="C77" s="67">
        <v>244</v>
      </c>
      <c r="D77" s="66" t="s">
        <v>143</v>
      </c>
      <c r="E77" s="69">
        <v>48000</v>
      </c>
      <c r="F77" s="69">
        <v>31200</v>
      </c>
    </row>
    <row r="78" spans="1:6" s="167" customFormat="1" ht="31.5">
      <c r="A78" s="163" t="s">
        <v>289</v>
      </c>
      <c r="B78" s="164">
        <v>7708022</v>
      </c>
      <c r="C78" s="164"/>
      <c r="D78" s="165"/>
      <c r="E78" s="166">
        <f>E79</f>
        <v>30000</v>
      </c>
      <c r="F78" s="166">
        <f>F79</f>
        <v>30000</v>
      </c>
    </row>
    <row r="79" spans="1:6" ht="34.5" customHeight="1">
      <c r="A79" s="168" t="s">
        <v>288</v>
      </c>
      <c r="B79" s="169">
        <v>7708022</v>
      </c>
      <c r="C79" s="169">
        <v>321</v>
      </c>
      <c r="D79" s="170"/>
      <c r="E79" s="171">
        <f>E80</f>
        <v>30000</v>
      </c>
      <c r="F79" s="171">
        <f>F80</f>
        <v>30000</v>
      </c>
    </row>
    <row r="80" spans="1:6">
      <c r="A80" s="168" t="s">
        <v>282</v>
      </c>
      <c r="B80" s="169">
        <v>7708022</v>
      </c>
      <c r="C80" s="169">
        <v>321</v>
      </c>
      <c r="D80" s="170" t="s">
        <v>287</v>
      </c>
      <c r="E80" s="171">
        <v>30000</v>
      </c>
      <c r="F80" s="171">
        <v>30000</v>
      </c>
    </row>
    <row r="81" spans="1:8" ht="31.5">
      <c r="A81" s="63" t="s">
        <v>326</v>
      </c>
      <c r="B81" s="65">
        <v>7709006</v>
      </c>
      <c r="C81" s="65"/>
      <c r="D81" s="64"/>
      <c r="E81" s="71">
        <f>E82</f>
        <v>95000</v>
      </c>
      <c r="F81" s="71">
        <f>F82</f>
        <v>0</v>
      </c>
    </row>
    <row r="82" spans="1:8" ht="31.5">
      <c r="A82" s="60" t="s">
        <v>368</v>
      </c>
      <c r="B82" s="67">
        <v>7709006</v>
      </c>
      <c r="C82" s="67">
        <v>880</v>
      </c>
      <c r="D82" s="66"/>
      <c r="E82" s="69">
        <f>E83</f>
        <v>95000</v>
      </c>
      <c r="F82" s="69">
        <f>F83</f>
        <v>0</v>
      </c>
    </row>
    <row r="83" spans="1:8">
      <c r="A83" s="60" t="s">
        <v>369</v>
      </c>
      <c r="B83" s="67">
        <v>7709006</v>
      </c>
      <c r="C83" s="67">
        <v>880</v>
      </c>
      <c r="D83" s="66" t="s">
        <v>361</v>
      </c>
      <c r="E83" s="69">
        <v>95000</v>
      </c>
      <c r="F83" s="69">
        <v>0</v>
      </c>
    </row>
    <row r="84" spans="1:8" ht="72">
      <c r="A84" s="211" t="s">
        <v>376</v>
      </c>
      <c r="B84" s="65" t="s">
        <v>375</v>
      </c>
      <c r="C84" s="65"/>
      <c r="D84" s="64"/>
      <c r="E84" s="71">
        <f>E85</f>
        <v>700</v>
      </c>
      <c r="F84" s="71">
        <f>F85</f>
        <v>700</v>
      </c>
    </row>
    <row r="85" spans="1:8" ht="47.25">
      <c r="A85" s="60" t="s">
        <v>150</v>
      </c>
      <c r="B85" s="67" t="s">
        <v>375</v>
      </c>
      <c r="C85" s="67">
        <v>244</v>
      </c>
      <c r="D85" s="66"/>
      <c r="E85" s="69">
        <f>E86</f>
        <v>700</v>
      </c>
      <c r="F85" s="69">
        <f>F86</f>
        <v>700</v>
      </c>
      <c r="H85" s="255">
        <f>E13+E18+E21+E25+E38+E41+E50+E55+E58+E61+E64+E69+E72+E75+E78+E81+E84</f>
        <v>2549300</v>
      </c>
    </row>
    <row r="86" spans="1:8">
      <c r="A86" s="60" t="s">
        <v>321</v>
      </c>
      <c r="B86" s="67" t="s">
        <v>375</v>
      </c>
      <c r="C86" s="67">
        <v>244</v>
      </c>
      <c r="D86" s="66" t="s">
        <v>374</v>
      </c>
      <c r="E86" s="69">
        <v>700</v>
      </c>
      <c r="F86" s="69">
        <v>700</v>
      </c>
    </row>
    <row r="87" spans="1:8">
      <c r="A87" s="109" t="s">
        <v>141</v>
      </c>
      <c r="B87" s="179"/>
      <c r="C87" s="179"/>
      <c r="D87" s="180"/>
      <c r="E87" s="174">
        <f>E13+E18+E21+E25+E38+E41+E50+E55+E58+E61+E64+E69+E72+E75+E78+E81+E84</f>
        <v>2549300</v>
      </c>
      <c r="F87" s="174">
        <f>F13+F18+F21+F25+F38+F41+F50+F55+F58+F61+F64+F69+F72+F75+F78+F84</f>
        <v>2543000</v>
      </c>
    </row>
    <row r="88" spans="1:8">
      <c r="E88" s="183"/>
      <c r="F88" s="184"/>
    </row>
    <row r="89" spans="1:8" ht="18.75">
      <c r="A89" s="1" t="s">
        <v>268</v>
      </c>
      <c r="E89" s="1"/>
      <c r="F89" s="2" t="s">
        <v>275</v>
      </c>
    </row>
    <row r="92" spans="1:8">
      <c r="E92" s="55"/>
      <c r="F92" s="55"/>
    </row>
    <row r="93" spans="1:8">
      <c r="E93" s="55"/>
      <c r="F93" s="55"/>
    </row>
    <row r="94" spans="1:8">
      <c r="E94" s="55"/>
      <c r="F94" s="55"/>
    </row>
    <row r="95" spans="1:8">
      <c r="E95" s="55"/>
      <c r="F95" s="55"/>
    </row>
    <row r="96" spans="1:8">
      <c r="E96" s="55"/>
    </row>
    <row r="98" spans="5:6">
      <c r="E98" s="54"/>
      <c r="F98" s="54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5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F75"/>
  <sheetViews>
    <sheetView topLeftCell="A7" workbookViewId="0">
      <selection activeCell="G8" sqref="G8"/>
    </sheetView>
  </sheetViews>
  <sheetFormatPr defaultRowHeight="15.75"/>
  <cols>
    <col min="1" max="1" width="73.42578125" style="27" bestFit="1" customWidth="1"/>
    <col min="2" max="3" width="14.7109375" style="27" customWidth="1"/>
    <col min="4" max="4" width="17.28515625" style="43" customWidth="1"/>
    <col min="5" max="5" width="10" style="43" customWidth="1"/>
    <col min="6" max="6" width="19.7109375" style="39" bestFit="1" customWidth="1"/>
  </cols>
  <sheetData>
    <row r="1" spans="1:6">
      <c r="D1" s="42" t="s">
        <v>195</v>
      </c>
    </row>
    <row r="2" spans="1:6">
      <c r="D2" s="42" t="s">
        <v>148</v>
      </c>
    </row>
    <row r="3" spans="1:6">
      <c r="D3" s="28" t="s">
        <v>271</v>
      </c>
    </row>
    <row r="4" spans="1:6">
      <c r="D4" s="42" t="s">
        <v>423</v>
      </c>
    </row>
    <row r="5" spans="1:6">
      <c r="D5" s="42"/>
      <c r="E5" s="42"/>
    </row>
    <row r="6" spans="1:6">
      <c r="A6" s="282" t="s">
        <v>202</v>
      </c>
      <c r="B6" s="282"/>
      <c r="C6" s="283"/>
      <c r="D6" s="283"/>
      <c r="E6" s="283"/>
      <c r="F6" s="283"/>
    </row>
    <row r="7" spans="1:6">
      <c r="A7" s="282" t="s">
        <v>291</v>
      </c>
      <c r="B7" s="282"/>
      <c r="C7" s="282"/>
      <c r="D7" s="282"/>
      <c r="E7" s="282"/>
      <c r="F7" s="282"/>
    </row>
    <row r="8" spans="1:6">
      <c r="A8" s="282" t="s">
        <v>290</v>
      </c>
      <c r="B8" s="282"/>
      <c r="C8" s="282"/>
      <c r="D8" s="282"/>
      <c r="E8" s="282"/>
      <c r="F8" s="282"/>
    </row>
    <row r="9" spans="1:6">
      <c r="A9" s="31" t="s">
        <v>110</v>
      </c>
      <c r="B9" s="31" t="s">
        <v>110</v>
      </c>
      <c r="C9" s="31" t="s">
        <v>110</v>
      </c>
      <c r="D9" s="44" t="s">
        <v>110</v>
      </c>
      <c r="E9" s="44" t="s">
        <v>110</v>
      </c>
      <c r="F9" s="31"/>
    </row>
    <row r="10" spans="1:6">
      <c r="A10" s="291" t="s">
        <v>111</v>
      </c>
      <c r="B10" s="293" t="s">
        <v>196</v>
      </c>
      <c r="C10" s="293" t="s">
        <v>112</v>
      </c>
      <c r="D10" s="295" t="s">
        <v>146</v>
      </c>
      <c r="E10" s="295" t="s">
        <v>147</v>
      </c>
      <c r="F10" s="79" t="s">
        <v>20</v>
      </c>
    </row>
    <row r="11" spans="1:6">
      <c r="A11" s="292"/>
      <c r="B11" s="294"/>
      <c r="C11" s="294"/>
      <c r="D11" s="296"/>
      <c r="E11" s="296"/>
      <c r="F11" s="40">
        <v>2015</v>
      </c>
    </row>
    <row r="12" spans="1:6" ht="31.5">
      <c r="A12" s="57" t="s">
        <v>277</v>
      </c>
      <c r="B12" s="58" t="s">
        <v>366</v>
      </c>
      <c r="C12" s="58"/>
      <c r="D12" s="59"/>
      <c r="E12" s="59"/>
      <c r="F12" s="52"/>
    </row>
    <row r="13" spans="1:6">
      <c r="A13" s="33" t="s">
        <v>113</v>
      </c>
      <c r="B13" s="58" t="s">
        <v>366</v>
      </c>
      <c r="C13" s="58" t="s">
        <v>114</v>
      </c>
      <c r="D13" s="59"/>
      <c r="E13" s="59"/>
      <c r="F13" s="71">
        <f>F14+F18+F25+F28</f>
        <v>1892300</v>
      </c>
    </row>
    <row r="14" spans="1:6" ht="31.5">
      <c r="A14" s="33" t="s">
        <v>115</v>
      </c>
      <c r="B14" s="58" t="s">
        <v>366</v>
      </c>
      <c r="C14" s="58" t="s">
        <v>116</v>
      </c>
      <c r="D14" s="59"/>
      <c r="E14" s="59"/>
      <c r="F14" s="71">
        <f>F15</f>
        <v>263000</v>
      </c>
    </row>
    <row r="15" spans="1:6">
      <c r="A15" s="63" t="s">
        <v>151</v>
      </c>
      <c r="B15" s="58" t="s">
        <v>366</v>
      </c>
      <c r="C15" s="58" t="s">
        <v>116</v>
      </c>
      <c r="D15" s="59">
        <v>7707003</v>
      </c>
      <c r="E15" s="59"/>
      <c r="F15" s="70">
        <f>F16+F17</f>
        <v>263000</v>
      </c>
    </row>
    <row r="16" spans="1:6" ht="32.25" customHeight="1">
      <c r="A16" s="36" t="s">
        <v>149</v>
      </c>
      <c r="B16" s="61" t="s">
        <v>366</v>
      </c>
      <c r="C16" s="61" t="s">
        <v>116</v>
      </c>
      <c r="D16" s="62">
        <v>7707003</v>
      </c>
      <c r="E16" s="62">
        <v>121</v>
      </c>
      <c r="F16" s="53">
        <v>260000</v>
      </c>
    </row>
    <row r="17" spans="1:6" ht="31.5">
      <c r="A17" s="36" t="s">
        <v>154</v>
      </c>
      <c r="B17" s="61" t="s">
        <v>366</v>
      </c>
      <c r="C17" s="66" t="s">
        <v>116</v>
      </c>
      <c r="D17" s="67">
        <v>7707003</v>
      </c>
      <c r="E17" s="67">
        <v>122</v>
      </c>
      <c r="F17" s="69">
        <v>3000</v>
      </c>
    </row>
    <row r="18" spans="1:6">
      <c r="A18" s="63" t="s">
        <v>153</v>
      </c>
      <c r="B18" s="58" t="s">
        <v>366</v>
      </c>
      <c r="C18" s="64" t="s">
        <v>118</v>
      </c>
      <c r="D18" s="65">
        <v>7707004</v>
      </c>
      <c r="E18" s="65"/>
      <c r="F18" s="71">
        <f>SUM(F19:F24)</f>
        <v>1617300</v>
      </c>
    </row>
    <row r="19" spans="1:6" ht="31.5">
      <c r="A19" s="60" t="s">
        <v>149</v>
      </c>
      <c r="B19" s="61" t="s">
        <v>366</v>
      </c>
      <c r="C19" s="66" t="s">
        <v>118</v>
      </c>
      <c r="D19" s="67">
        <v>7707004</v>
      </c>
      <c r="E19" s="67">
        <v>121</v>
      </c>
      <c r="F19" s="69">
        <v>1380000</v>
      </c>
    </row>
    <row r="20" spans="1:6" ht="31.5">
      <c r="A20" s="36" t="s">
        <v>154</v>
      </c>
      <c r="B20" s="61" t="s">
        <v>366</v>
      </c>
      <c r="C20" s="66" t="s">
        <v>118</v>
      </c>
      <c r="D20" s="67">
        <v>7707004</v>
      </c>
      <c r="E20" s="67">
        <v>122</v>
      </c>
      <c r="F20" s="69">
        <v>3000</v>
      </c>
    </row>
    <row r="21" spans="1:6" ht="31.5">
      <c r="A21" s="60" t="s">
        <v>155</v>
      </c>
      <c r="B21" s="61" t="s">
        <v>366</v>
      </c>
      <c r="C21" s="66" t="s">
        <v>118</v>
      </c>
      <c r="D21" s="67">
        <v>7707004</v>
      </c>
      <c r="E21" s="62">
        <v>242</v>
      </c>
      <c r="F21" s="53">
        <v>85000</v>
      </c>
    </row>
    <row r="22" spans="1:6" ht="31.5">
      <c r="A22" s="68" t="s">
        <v>150</v>
      </c>
      <c r="B22" s="61" t="s">
        <v>366</v>
      </c>
      <c r="C22" s="66" t="s">
        <v>118</v>
      </c>
      <c r="D22" s="67">
        <v>7707004</v>
      </c>
      <c r="E22" s="62">
        <v>244</v>
      </c>
      <c r="F22" s="53">
        <v>137300</v>
      </c>
    </row>
    <row r="23" spans="1:6">
      <c r="A23" s="60" t="s">
        <v>157</v>
      </c>
      <c r="B23" s="61" t="s">
        <v>366</v>
      </c>
      <c r="C23" s="66" t="s">
        <v>118</v>
      </c>
      <c r="D23" s="67">
        <v>7707004</v>
      </c>
      <c r="E23" s="67">
        <v>852</v>
      </c>
      <c r="F23" s="69">
        <v>2000</v>
      </c>
    </row>
    <row r="24" spans="1:6" s="234" customFormat="1" ht="31.5">
      <c r="A24" s="229" t="s">
        <v>150</v>
      </c>
      <c r="B24" s="230" t="s">
        <v>366</v>
      </c>
      <c r="C24" s="230" t="s">
        <v>126</v>
      </c>
      <c r="D24" s="231">
        <v>7707004</v>
      </c>
      <c r="E24" s="232">
        <v>244</v>
      </c>
      <c r="F24" s="233">
        <v>10000</v>
      </c>
    </row>
    <row r="25" spans="1:6" ht="34.5" customHeight="1">
      <c r="A25" s="33" t="s">
        <v>119</v>
      </c>
      <c r="B25" s="58" t="s">
        <v>366</v>
      </c>
      <c r="C25" s="64" t="s">
        <v>120</v>
      </c>
      <c r="D25" s="65"/>
      <c r="E25" s="65"/>
      <c r="F25" s="71">
        <f>F26</f>
        <v>9000</v>
      </c>
    </row>
    <row r="26" spans="1:6" ht="18" customHeight="1">
      <c r="A26" s="60" t="s">
        <v>156</v>
      </c>
      <c r="B26" s="61" t="s">
        <v>366</v>
      </c>
      <c r="C26" s="66" t="s">
        <v>120</v>
      </c>
      <c r="D26" s="67">
        <v>7707013</v>
      </c>
      <c r="E26" s="67"/>
      <c r="F26" s="69">
        <f>F27</f>
        <v>9000</v>
      </c>
    </row>
    <row r="27" spans="1:6">
      <c r="A27" s="60" t="s">
        <v>36</v>
      </c>
      <c r="B27" s="61" t="s">
        <v>366</v>
      </c>
      <c r="C27" s="66" t="s">
        <v>120</v>
      </c>
      <c r="D27" s="67">
        <v>7707013</v>
      </c>
      <c r="E27" s="67">
        <v>540</v>
      </c>
      <c r="F27" s="69">
        <v>9000</v>
      </c>
    </row>
    <row r="28" spans="1:6">
      <c r="A28" s="33" t="s">
        <v>121</v>
      </c>
      <c r="B28" s="58" t="s">
        <v>366</v>
      </c>
      <c r="C28" s="64" t="s">
        <v>122</v>
      </c>
      <c r="D28" s="65"/>
      <c r="E28" s="65"/>
      <c r="F28" s="71">
        <f>F29</f>
        <v>3000</v>
      </c>
    </row>
    <row r="29" spans="1:6">
      <c r="A29" s="60" t="s">
        <v>160</v>
      </c>
      <c r="B29" s="61" t="s">
        <v>366</v>
      </c>
      <c r="C29" s="66" t="s">
        <v>122</v>
      </c>
      <c r="D29" s="67">
        <v>7707001</v>
      </c>
      <c r="E29" s="67"/>
      <c r="F29" s="69">
        <f>F30</f>
        <v>3000</v>
      </c>
    </row>
    <row r="30" spans="1:6">
      <c r="A30" s="60" t="s">
        <v>161</v>
      </c>
      <c r="B30" s="61" t="s">
        <v>366</v>
      </c>
      <c r="C30" s="66" t="s">
        <v>122</v>
      </c>
      <c r="D30" s="67">
        <v>7707001</v>
      </c>
      <c r="E30" s="67">
        <v>870</v>
      </c>
      <c r="F30" s="69">
        <v>3000</v>
      </c>
    </row>
    <row r="31" spans="1:6" ht="48">
      <c r="A31" s="211" t="s">
        <v>376</v>
      </c>
      <c r="B31" s="58" t="s">
        <v>366</v>
      </c>
      <c r="C31" s="64" t="s">
        <v>374</v>
      </c>
      <c r="D31" s="65"/>
      <c r="E31" s="65"/>
      <c r="F31" s="71">
        <f>F32</f>
        <v>700</v>
      </c>
    </row>
    <row r="32" spans="1:6" ht="31.5">
      <c r="A32" s="229" t="s">
        <v>150</v>
      </c>
      <c r="B32" s="61" t="s">
        <v>366</v>
      </c>
      <c r="C32" s="66" t="s">
        <v>374</v>
      </c>
      <c r="D32" s="67" t="s">
        <v>375</v>
      </c>
      <c r="E32" s="67"/>
      <c r="F32" s="69">
        <v>700</v>
      </c>
    </row>
    <row r="33" spans="1:6">
      <c r="A33" s="60" t="s">
        <v>377</v>
      </c>
      <c r="B33" s="61" t="s">
        <v>366</v>
      </c>
      <c r="C33" s="66" t="s">
        <v>374</v>
      </c>
      <c r="D33" s="67" t="s">
        <v>375</v>
      </c>
      <c r="E33" s="67">
        <v>244</v>
      </c>
      <c r="F33" s="69">
        <v>700</v>
      </c>
    </row>
    <row r="34" spans="1:6">
      <c r="A34" s="33" t="s">
        <v>189</v>
      </c>
      <c r="B34" s="45" t="s">
        <v>366</v>
      </c>
      <c r="C34" s="64" t="s">
        <v>190</v>
      </c>
      <c r="D34" s="65"/>
      <c r="E34" s="65"/>
      <c r="F34" s="71">
        <f>F35</f>
        <v>39200</v>
      </c>
    </row>
    <row r="35" spans="1:6">
      <c r="A35" s="60" t="s">
        <v>188</v>
      </c>
      <c r="B35" s="66" t="s">
        <v>366</v>
      </c>
      <c r="C35" s="66" t="s">
        <v>187</v>
      </c>
      <c r="D35" s="67"/>
      <c r="E35" s="67"/>
      <c r="F35" s="69">
        <f>F36</f>
        <v>39200</v>
      </c>
    </row>
    <row r="36" spans="1:6" ht="33" customHeight="1">
      <c r="A36" s="47" t="s">
        <v>186</v>
      </c>
      <c r="B36" s="66" t="s">
        <v>366</v>
      </c>
      <c r="C36" s="66" t="s">
        <v>187</v>
      </c>
      <c r="D36" s="67">
        <v>6035118</v>
      </c>
      <c r="E36" s="67"/>
      <c r="F36" s="69">
        <f>F37+F38</f>
        <v>39200</v>
      </c>
    </row>
    <row r="37" spans="1:6" ht="30" customHeight="1">
      <c r="A37" s="60" t="s">
        <v>149</v>
      </c>
      <c r="B37" s="66" t="s">
        <v>366</v>
      </c>
      <c r="C37" s="66" t="s">
        <v>187</v>
      </c>
      <c r="D37" s="67">
        <v>6035118</v>
      </c>
      <c r="E37" s="67">
        <v>121</v>
      </c>
      <c r="F37" s="69">
        <v>37500</v>
      </c>
    </row>
    <row r="38" spans="1:6" ht="31.5">
      <c r="A38" s="68" t="s">
        <v>150</v>
      </c>
      <c r="B38" s="66" t="s">
        <v>366</v>
      </c>
      <c r="C38" s="66" t="s">
        <v>187</v>
      </c>
      <c r="D38" s="67">
        <v>6035118</v>
      </c>
      <c r="E38" s="67">
        <v>244</v>
      </c>
      <c r="F38" s="69">
        <v>1700</v>
      </c>
    </row>
    <row r="39" spans="1:6" ht="31.5">
      <c r="A39" s="33" t="s">
        <v>123</v>
      </c>
      <c r="B39" s="64" t="s">
        <v>366</v>
      </c>
      <c r="C39" s="64" t="s">
        <v>124</v>
      </c>
      <c r="D39" s="65"/>
      <c r="E39" s="65"/>
      <c r="F39" s="71">
        <f>F41+F43</f>
        <v>60800</v>
      </c>
    </row>
    <row r="40" spans="1:6" s="234" customFormat="1" ht="31.5">
      <c r="A40" s="235" t="s">
        <v>125</v>
      </c>
      <c r="B40" s="236" t="s">
        <v>366</v>
      </c>
      <c r="C40" s="236" t="s">
        <v>126</v>
      </c>
      <c r="D40" s="237"/>
      <c r="E40" s="237"/>
      <c r="F40" s="238">
        <f>F41</f>
        <v>10800</v>
      </c>
    </row>
    <row r="41" spans="1:6" s="234" customFormat="1" ht="31.5">
      <c r="A41" s="239" t="s">
        <v>125</v>
      </c>
      <c r="B41" s="230" t="s">
        <v>366</v>
      </c>
      <c r="C41" s="230" t="s">
        <v>126</v>
      </c>
      <c r="D41" s="231">
        <v>7707033</v>
      </c>
      <c r="E41" s="232"/>
      <c r="F41" s="233">
        <f>F42</f>
        <v>10800</v>
      </c>
    </row>
    <row r="42" spans="1:6" s="234" customFormat="1" ht="31.5">
      <c r="A42" s="229" t="s">
        <v>150</v>
      </c>
      <c r="B42" s="230" t="s">
        <v>366</v>
      </c>
      <c r="C42" s="230" t="s">
        <v>126</v>
      </c>
      <c r="D42" s="231">
        <v>7707033</v>
      </c>
      <c r="E42" s="232">
        <v>540</v>
      </c>
      <c r="F42" s="233">
        <v>10800</v>
      </c>
    </row>
    <row r="43" spans="1:6" s="234" customFormat="1" ht="31.5">
      <c r="A43" s="235" t="s">
        <v>162</v>
      </c>
      <c r="B43" s="236" t="s">
        <v>366</v>
      </c>
      <c r="C43" s="236" t="s">
        <v>128</v>
      </c>
      <c r="D43" s="237"/>
      <c r="E43" s="237"/>
      <c r="F43" s="238">
        <f>F44</f>
        <v>50000</v>
      </c>
    </row>
    <row r="44" spans="1:6" ht="31.5">
      <c r="A44" s="68" t="s">
        <v>150</v>
      </c>
      <c r="B44" s="66" t="s">
        <v>366</v>
      </c>
      <c r="C44" s="66" t="s">
        <v>128</v>
      </c>
      <c r="D44" s="67">
        <v>7707032</v>
      </c>
      <c r="E44" s="67">
        <v>244</v>
      </c>
      <c r="F44" s="69">
        <v>50000</v>
      </c>
    </row>
    <row r="45" spans="1:6">
      <c r="A45" s="33" t="s">
        <v>129</v>
      </c>
      <c r="B45" s="64" t="s">
        <v>366</v>
      </c>
      <c r="C45" s="64" t="s">
        <v>130</v>
      </c>
      <c r="D45" s="65"/>
      <c r="E45" s="65"/>
      <c r="F45" s="71">
        <f>F46</f>
        <v>99500</v>
      </c>
    </row>
    <row r="46" spans="1:6">
      <c r="A46" s="60" t="s">
        <v>131</v>
      </c>
      <c r="B46" s="66" t="s">
        <v>366</v>
      </c>
      <c r="C46" s="66" t="s">
        <v>132</v>
      </c>
      <c r="D46" s="67"/>
      <c r="E46" s="67"/>
      <c r="F46" s="69">
        <f>F47</f>
        <v>99500</v>
      </c>
    </row>
    <row r="47" spans="1:6" ht="31.5">
      <c r="A47" s="72" t="s">
        <v>168</v>
      </c>
      <c r="B47" s="66" t="s">
        <v>366</v>
      </c>
      <c r="C47" s="66" t="s">
        <v>132</v>
      </c>
      <c r="D47" s="67">
        <v>7707502</v>
      </c>
      <c r="E47" s="67"/>
      <c r="F47" s="69">
        <f>F48</f>
        <v>99500</v>
      </c>
    </row>
    <row r="48" spans="1:6" ht="31.5">
      <c r="A48" s="68" t="s">
        <v>150</v>
      </c>
      <c r="B48" s="66" t="s">
        <v>366</v>
      </c>
      <c r="C48" s="66" t="s">
        <v>132</v>
      </c>
      <c r="D48" s="67">
        <v>7707502</v>
      </c>
      <c r="E48" s="67">
        <v>244</v>
      </c>
      <c r="F48" s="69">
        <v>99500</v>
      </c>
    </row>
    <row r="49" spans="1:6">
      <c r="A49" s="33" t="s">
        <v>133</v>
      </c>
      <c r="B49" s="64" t="s">
        <v>366</v>
      </c>
      <c r="C49" s="64" t="s">
        <v>134</v>
      </c>
      <c r="D49" s="65"/>
      <c r="E49" s="65"/>
      <c r="F49" s="71">
        <f>F50</f>
        <v>93000</v>
      </c>
    </row>
    <row r="50" spans="1:6">
      <c r="A50" s="63" t="s">
        <v>142</v>
      </c>
      <c r="B50" s="64" t="s">
        <v>366</v>
      </c>
      <c r="C50" s="64" t="s">
        <v>143</v>
      </c>
      <c r="D50" s="65"/>
      <c r="E50" s="65"/>
      <c r="F50" s="71">
        <f>F51+F53+F55+F57+F59</f>
        <v>93000</v>
      </c>
    </row>
    <row r="51" spans="1:6" ht="31.5">
      <c r="A51" s="74" t="s">
        <v>163</v>
      </c>
      <c r="B51" s="66" t="s">
        <v>366</v>
      </c>
      <c r="C51" s="66" t="s">
        <v>143</v>
      </c>
      <c r="D51" s="75">
        <v>7707501</v>
      </c>
      <c r="E51" s="67"/>
      <c r="F51" s="69">
        <f>F52</f>
        <v>5000</v>
      </c>
    </row>
    <row r="52" spans="1:6" ht="31.5">
      <c r="A52" s="68" t="s">
        <v>150</v>
      </c>
      <c r="B52" s="66" t="s">
        <v>366</v>
      </c>
      <c r="C52" s="66" t="s">
        <v>143</v>
      </c>
      <c r="D52" s="67">
        <v>7707501</v>
      </c>
      <c r="E52" s="67">
        <v>244</v>
      </c>
      <c r="F52" s="69">
        <v>5000</v>
      </c>
    </row>
    <row r="53" spans="1:6" ht="31.5">
      <c r="A53" s="74" t="s">
        <v>168</v>
      </c>
      <c r="B53" s="66" t="s">
        <v>366</v>
      </c>
      <c r="C53" s="66" t="s">
        <v>143</v>
      </c>
      <c r="D53" s="75">
        <v>7707502</v>
      </c>
      <c r="E53" s="67"/>
      <c r="F53" s="69">
        <f>F54</f>
        <v>50000</v>
      </c>
    </row>
    <row r="54" spans="1:6" ht="31.5">
      <c r="A54" s="68" t="s">
        <v>150</v>
      </c>
      <c r="B54" s="66" t="s">
        <v>366</v>
      </c>
      <c r="C54" s="66" t="s">
        <v>143</v>
      </c>
      <c r="D54" s="67">
        <v>7707502</v>
      </c>
      <c r="E54" s="67">
        <v>244</v>
      </c>
      <c r="F54" s="69">
        <v>50000</v>
      </c>
    </row>
    <row r="55" spans="1:6" ht="31.5">
      <c r="A55" s="74" t="s">
        <v>285</v>
      </c>
      <c r="B55" s="66" t="s">
        <v>366</v>
      </c>
      <c r="C55" s="66" t="s">
        <v>143</v>
      </c>
      <c r="D55" s="75">
        <v>7707503</v>
      </c>
      <c r="E55" s="67"/>
      <c r="F55" s="69">
        <f>F56</f>
        <v>2000</v>
      </c>
    </row>
    <row r="56" spans="1:6" ht="31.5">
      <c r="A56" s="68" t="s">
        <v>150</v>
      </c>
      <c r="B56" s="66" t="s">
        <v>366</v>
      </c>
      <c r="C56" s="66" t="s">
        <v>143</v>
      </c>
      <c r="D56" s="67">
        <v>7707503</v>
      </c>
      <c r="E56" s="67">
        <v>244</v>
      </c>
      <c r="F56" s="69">
        <v>2000</v>
      </c>
    </row>
    <row r="57" spans="1:6">
      <c r="A57" s="74" t="s">
        <v>164</v>
      </c>
      <c r="B57" s="66" t="s">
        <v>366</v>
      </c>
      <c r="C57" s="66" t="s">
        <v>143</v>
      </c>
      <c r="D57" s="67">
        <v>7707504</v>
      </c>
      <c r="E57" s="67"/>
      <c r="F57" s="69">
        <f>F58</f>
        <v>2000</v>
      </c>
    </row>
    <row r="58" spans="1:6" ht="31.5">
      <c r="A58" s="68" t="s">
        <v>150</v>
      </c>
      <c r="B58" s="66" t="s">
        <v>366</v>
      </c>
      <c r="C58" s="66" t="s">
        <v>143</v>
      </c>
      <c r="D58" s="67">
        <v>7707504</v>
      </c>
      <c r="E58" s="67">
        <v>244</v>
      </c>
      <c r="F58" s="69">
        <v>2000</v>
      </c>
    </row>
    <row r="59" spans="1:6" ht="15" customHeight="1">
      <c r="A59" s="74" t="s">
        <v>165</v>
      </c>
      <c r="B59" s="66" t="s">
        <v>366</v>
      </c>
      <c r="C59" s="66" t="s">
        <v>143</v>
      </c>
      <c r="D59" s="67">
        <v>7707505</v>
      </c>
      <c r="E59" s="67"/>
      <c r="F59" s="69">
        <f>F60</f>
        <v>34000</v>
      </c>
    </row>
    <row r="60" spans="1:6" ht="31.5">
      <c r="A60" s="68" t="s">
        <v>150</v>
      </c>
      <c r="B60" s="66" t="s">
        <v>366</v>
      </c>
      <c r="C60" s="66" t="s">
        <v>143</v>
      </c>
      <c r="D60" s="67">
        <v>7707505</v>
      </c>
      <c r="E60" s="67">
        <v>244</v>
      </c>
      <c r="F60" s="69">
        <v>34000</v>
      </c>
    </row>
    <row r="61" spans="1:6">
      <c r="A61" s="33" t="s">
        <v>137</v>
      </c>
      <c r="B61" s="64" t="s">
        <v>366</v>
      </c>
      <c r="C61" s="64" t="s">
        <v>138</v>
      </c>
      <c r="D61" s="65"/>
      <c r="E61" s="65"/>
      <c r="F61" s="71">
        <f>F62+F67</f>
        <v>340000</v>
      </c>
    </row>
    <row r="62" spans="1:6">
      <c r="A62" s="60" t="s">
        <v>198</v>
      </c>
      <c r="B62" s="66" t="s">
        <v>366</v>
      </c>
      <c r="C62" s="66" t="s">
        <v>140</v>
      </c>
      <c r="D62" s="67"/>
      <c r="E62" s="67"/>
      <c r="F62" s="69">
        <f>F63</f>
        <v>208000</v>
      </c>
    </row>
    <row r="63" spans="1:6" ht="31.5">
      <c r="A63" s="63" t="s">
        <v>260</v>
      </c>
      <c r="B63" s="66" t="s">
        <v>366</v>
      </c>
      <c r="C63" s="66" t="s">
        <v>140</v>
      </c>
      <c r="D63" s="107">
        <v>7707801</v>
      </c>
      <c r="E63" s="67"/>
      <c r="F63" s="69">
        <f>SUM(F64:F66)</f>
        <v>208000</v>
      </c>
    </row>
    <row r="64" spans="1:6" ht="31.5">
      <c r="A64" s="74" t="s">
        <v>158</v>
      </c>
      <c r="B64" s="66" t="s">
        <v>366</v>
      </c>
      <c r="C64" s="66" t="s">
        <v>140</v>
      </c>
      <c r="D64" s="107">
        <v>7707801</v>
      </c>
      <c r="E64" s="67">
        <v>111</v>
      </c>
      <c r="F64" s="69">
        <v>195000</v>
      </c>
    </row>
    <row r="65" spans="1:6" ht="31.5">
      <c r="A65" s="60" t="s">
        <v>155</v>
      </c>
      <c r="B65" s="66" t="s">
        <v>366</v>
      </c>
      <c r="C65" s="66" t="s">
        <v>140</v>
      </c>
      <c r="D65" s="107">
        <v>7707801</v>
      </c>
      <c r="E65" s="67">
        <v>122</v>
      </c>
      <c r="F65" s="69">
        <v>1000</v>
      </c>
    </row>
    <row r="66" spans="1:6" ht="31.5">
      <c r="A66" s="68" t="s">
        <v>150</v>
      </c>
      <c r="B66" s="66" t="s">
        <v>366</v>
      </c>
      <c r="C66" s="66" t="s">
        <v>140</v>
      </c>
      <c r="D66" s="107">
        <v>7707801</v>
      </c>
      <c r="E66" s="67">
        <v>244</v>
      </c>
      <c r="F66" s="69">
        <v>12000</v>
      </c>
    </row>
    <row r="67" spans="1:6" ht="31.5">
      <c r="A67" s="108" t="s">
        <v>258</v>
      </c>
      <c r="B67" s="66" t="s">
        <v>366</v>
      </c>
      <c r="C67" s="66" t="s">
        <v>140</v>
      </c>
      <c r="D67" s="107">
        <v>7707802</v>
      </c>
      <c r="E67" s="67"/>
      <c r="F67" s="71">
        <f>F68+F69</f>
        <v>132000</v>
      </c>
    </row>
    <row r="68" spans="1:6" ht="31.5">
      <c r="A68" s="74" t="s">
        <v>158</v>
      </c>
      <c r="B68" s="66" t="s">
        <v>366</v>
      </c>
      <c r="C68" s="66" t="s">
        <v>140</v>
      </c>
      <c r="D68" s="107">
        <v>7707802</v>
      </c>
      <c r="E68" s="67">
        <v>111</v>
      </c>
      <c r="F68" s="69">
        <v>130000</v>
      </c>
    </row>
    <row r="69" spans="1:6" ht="31.5">
      <c r="A69" s="68" t="s">
        <v>150</v>
      </c>
      <c r="B69" s="66" t="s">
        <v>366</v>
      </c>
      <c r="C69" s="66" t="s">
        <v>140</v>
      </c>
      <c r="D69" s="107">
        <v>7707802</v>
      </c>
      <c r="E69" s="67">
        <v>244</v>
      </c>
      <c r="F69" s="69">
        <v>2000</v>
      </c>
    </row>
    <row r="70" spans="1:6" s="167" customFormat="1">
      <c r="A70" s="163" t="s">
        <v>289</v>
      </c>
      <c r="B70" s="164">
        <v>996</v>
      </c>
      <c r="C70" s="164"/>
      <c r="D70" s="165"/>
      <c r="E70" s="67"/>
      <c r="F70" s="166">
        <f>F71</f>
        <v>30000</v>
      </c>
    </row>
    <row r="71" spans="1:6" s="154" customFormat="1" ht="34.5" customHeight="1">
      <c r="A71" s="168" t="s">
        <v>288</v>
      </c>
      <c r="B71" s="169">
        <v>996</v>
      </c>
      <c r="C71" s="169">
        <v>1001</v>
      </c>
      <c r="D71" s="170" t="s">
        <v>367</v>
      </c>
      <c r="E71" s="67">
        <v>321</v>
      </c>
      <c r="F71" s="171">
        <f>F72</f>
        <v>30000</v>
      </c>
    </row>
    <row r="72" spans="1:6" s="154" customFormat="1">
      <c r="A72" s="168" t="s">
        <v>282</v>
      </c>
      <c r="B72" s="169">
        <v>996</v>
      </c>
      <c r="C72" s="169">
        <v>1001</v>
      </c>
      <c r="D72" s="170" t="s">
        <v>367</v>
      </c>
      <c r="E72" s="67">
        <v>321</v>
      </c>
      <c r="F72" s="171">
        <v>30000</v>
      </c>
    </row>
    <row r="73" spans="1:6">
      <c r="A73" s="33" t="s">
        <v>141</v>
      </c>
      <c r="B73" s="45"/>
      <c r="C73" s="45"/>
      <c r="D73" s="34"/>
      <c r="E73" s="34"/>
      <c r="F73" s="71">
        <f>F13+F34+F39+F45+F49+F61+F70+F31</f>
        <v>2555500</v>
      </c>
    </row>
    <row r="75" spans="1:6" ht="18.75">
      <c r="A75" s="1" t="s">
        <v>268</v>
      </c>
      <c r="F75" s="4" t="s">
        <v>269</v>
      </c>
    </row>
  </sheetData>
  <mergeCells count="8">
    <mergeCell ref="A6:F6"/>
    <mergeCell ref="A7:F7"/>
    <mergeCell ref="A8:F8"/>
    <mergeCell ref="A10:A11"/>
    <mergeCell ref="B10:B11"/>
    <mergeCell ref="C10:C11"/>
    <mergeCell ref="D10:D11"/>
    <mergeCell ref="E10:E1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8"/>
  <sheetViews>
    <sheetView zoomScaleNormal="100" workbookViewId="0">
      <selection activeCell="D4" sqref="D4"/>
    </sheetView>
  </sheetViews>
  <sheetFormatPr defaultRowHeight="15.75"/>
  <cols>
    <col min="1" max="1" width="73.42578125" style="27" bestFit="1" customWidth="1"/>
    <col min="2" max="3" width="14.7109375" style="27" customWidth="1"/>
    <col min="4" max="4" width="17.28515625" style="43" customWidth="1"/>
    <col min="5" max="5" width="10" style="43" customWidth="1"/>
    <col min="6" max="6" width="19.7109375" style="39" customWidth="1"/>
    <col min="7" max="7" width="19.7109375" style="39" bestFit="1" customWidth="1"/>
    <col min="8" max="8" width="0.5703125" customWidth="1"/>
  </cols>
  <sheetData>
    <row r="1" spans="1:7">
      <c r="D1" s="42" t="s">
        <v>199</v>
      </c>
    </row>
    <row r="2" spans="1:7">
      <c r="D2" s="42" t="s">
        <v>148</v>
      </c>
    </row>
    <row r="3" spans="1:7">
      <c r="D3" s="28" t="s">
        <v>271</v>
      </c>
    </row>
    <row r="4" spans="1:7">
      <c r="D4" s="42" t="s">
        <v>423</v>
      </c>
    </row>
    <row r="5" spans="1:7">
      <c r="D5" s="42"/>
      <c r="E5" s="42"/>
    </row>
    <row r="6" spans="1:7">
      <c r="A6" s="282" t="s">
        <v>197</v>
      </c>
      <c r="B6" s="282"/>
      <c r="C6" s="283"/>
      <c r="D6" s="283"/>
      <c r="E6" s="283"/>
      <c r="F6" s="283"/>
      <c r="G6" s="27"/>
    </row>
    <row r="7" spans="1:7">
      <c r="A7" s="282" t="s">
        <v>291</v>
      </c>
      <c r="B7" s="282"/>
      <c r="C7" s="282"/>
      <c r="D7" s="282"/>
      <c r="E7" s="282"/>
      <c r="F7" s="282"/>
      <c r="G7" s="30"/>
    </row>
    <row r="8" spans="1:7">
      <c r="A8" s="282" t="s">
        <v>365</v>
      </c>
      <c r="B8" s="282"/>
      <c r="C8" s="282"/>
      <c r="D8" s="282"/>
      <c r="E8" s="282"/>
      <c r="F8" s="282"/>
      <c r="G8" s="30"/>
    </row>
    <row r="9" spans="1:7">
      <c r="A9" s="76" t="s">
        <v>110</v>
      </c>
      <c r="B9" s="76" t="s">
        <v>110</v>
      </c>
      <c r="C9" s="76" t="s">
        <v>110</v>
      </c>
      <c r="D9" s="77" t="s">
        <v>110</v>
      </c>
      <c r="E9" s="77" t="s">
        <v>110</v>
      </c>
      <c r="F9" s="76"/>
      <c r="G9" s="76" t="s">
        <v>185</v>
      </c>
    </row>
    <row r="10" spans="1:7">
      <c r="A10" s="291" t="s">
        <v>111</v>
      </c>
      <c r="B10" s="293" t="s">
        <v>196</v>
      </c>
      <c r="C10" s="293" t="s">
        <v>112</v>
      </c>
      <c r="D10" s="295" t="s">
        <v>146</v>
      </c>
      <c r="E10" s="295" t="s">
        <v>147</v>
      </c>
      <c r="F10" s="284" t="s">
        <v>20</v>
      </c>
      <c r="G10" s="285"/>
    </row>
    <row r="11" spans="1:7">
      <c r="A11" s="292"/>
      <c r="B11" s="294"/>
      <c r="C11" s="294"/>
      <c r="D11" s="296"/>
      <c r="E11" s="296"/>
      <c r="F11" s="40">
        <v>2016</v>
      </c>
      <c r="G11" s="40">
        <v>2017</v>
      </c>
    </row>
    <row r="12" spans="1:7" ht="31.5">
      <c r="A12" s="57" t="s">
        <v>277</v>
      </c>
      <c r="B12" s="58" t="s">
        <v>366</v>
      </c>
      <c r="C12" s="58"/>
      <c r="D12" s="59"/>
      <c r="E12" s="59"/>
      <c r="F12" s="52"/>
      <c r="G12" s="52"/>
    </row>
    <row r="13" spans="1:7">
      <c r="A13" s="33" t="s">
        <v>113</v>
      </c>
      <c r="B13" s="58" t="s">
        <v>366</v>
      </c>
      <c r="C13" s="58" t="s">
        <v>114</v>
      </c>
      <c r="D13" s="59"/>
      <c r="E13" s="59"/>
      <c r="F13" s="71">
        <f>F14+F18+F25+F31</f>
        <v>1782400</v>
      </c>
      <c r="G13" s="71">
        <f>G14+G18+G25+G31</f>
        <v>1936700</v>
      </c>
    </row>
    <row r="14" spans="1:7" ht="31.5">
      <c r="A14" s="33" t="s">
        <v>115</v>
      </c>
      <c r="B14" s="58" t="s">
        <v>366</v>
      </c>
      <c r="C14" s="58" t="s">
        <v>116</v>
      </c>
      <c r="D14" s="59"/>
      <c r="E14" s="59"/>
      <c r="F14" s="71">
        <f>F15</f>
        <v>262000</v>
      </c>
      <c r="G14" s="71">
        <f>G15</f>
        <v>263000</v>
      </c>
    </row>
    <row r="15" spans="1:7">
      <c r="A15" s="63" t="s">
        <v>151</v>
      </c>
      <c r="B15" s="58" t="s">
        <v>366</v>
      </c>
      <c r="C15" s="58" t="s">
        <v>116</v>
      </c>
      <c r="D15" s="59">
        <v>7707003</v>
      </c>
      <c r="E15" s="59"/>
      <c r="F15" s="70">
        <f>F16+F17</f>
        <v>262000</v>
      </c>
      <c r="G15" s="70">
        <f>G16+G17</f>
        <v>263000</v>
      </c>
    </row>
    <row r="16" spans="1:7" ht="32.25" customHeight="1">
      <c r="A16" s="36" t="s">
        <v>149</v>
      </c>
      <c r="B16" s="61" t="s">
        <v>366</v>
      </c>
      <c r="C16" s="61" t="s">
        <v>116</v>
      </c>
      <c r="D16" s="62">
        <v>7707003</v>
      </c>
      <c r="E16" s="62">
        <v>121</v>
      </c>
      <c r="F16" s="53">
        <v>260000</v>
      </c>
      <c r="G16" s="53">
        <v>260000</v>
      </c>
    </row>
    <row r="17" spans="1:7" ht="31.5">
      <c r="A17" s="36" t="s">
        <v>154</v>
      </c>
      <c r="B17" s="61" t="s">
        <v>366</v>
      </c>
      <c r="C17" s="66" t="s">
        <v>116</v>
      </c>
      <c r="D17" s="67">
        <v>7707003</v>
      </c>
      <c r="E17" s="67">
        <v>122</v>
      </c>
      <c r="F17" s="69">
        <v>2000</v>
      </c>
      <c r="G17" s="69">
        <v>3000</v>
      </c>
    </row>
    <row r="18" spans="1:7">
      <c r="A18" s="63" t="s">
        <v>153</v>
      </c>
      <c r="B18" s="58" t="s">
        <v>366</v>
      </c>
      <c r="C18" s="64" t="s">
        <v>118</v>
      </c>
      <c r="D18" s="65">
        <v>7707004</v>
      </c>
      <c r="E18" s="65"/>
      <c r="F18" s="71">
        <f>SUM(F19:F24)</f>
        <v>1508400</v>
      </c>
      <c r="G18" s="71">
        <f>SUM(G19:G24)</f>
        <v>1661700</v>
      </c>
    </row>
    <row r="19" spans="1:7" ht="31.5">
      <c r="A19" s="60" t="s">
        <v>149</v>
      </c>
      <c r="B19" s="61" t="s">
        <v>366</v>
      </c>
      <c r="C19" s="66" t="s">
        <v>118</v>
      </c>
      <c r="D19" s="67">
        <v>7707004</v>
      </c>
      <c r="E19" s="67">
        <v>121</v>
      </c>
      <c r="F19" s="69">
        <v>1380000</v>
      </c>
      <c r="G19" s="69">
        <v>1380000</v>
      </c>
    </row>
    <row r="20" spans="1:7" ht="31.5">
      <c r="A20" s="36" t="s">
        <v>154</v>
      </c>
      <c r="B20" s="61" t="s">
        <v>366</v>
      </c>
      <c r="C20" s="66" t="s">
        <v>118</v>
      </c>
      <c r="D20" s="67">
        <v>7707004</v>
      </c>
      <c r="E20" s="67">
        <v>122</v>
      </c>
      <c r="F20" s="69">
        <v>2000</v>
      </c>
      <c r="G20" s="69">
        <v>3000</v>
      </c>
    </row>
    <row r="21" spans="1:7" ht="31.5">
      <c r="A21" s="60" t="s">
        <v>155</v>
      </c>
      <c r="B21" s="61" t="s">
        <v>366</v>
      </c>
      <c r="C21" s="66" t="s">
        <v>118</v>
      </c>
      <c r="D21" s="67">
        <v>7707004</v>
      </c>
      <c r="E21" s="62">
        <v>242</v>
      </c>
      <c r="F21" s="53">
        <v>47400</v>
      </c>
      <c r="G21" s="53">
        <v>121700</v>
      </c>
    </row>
    <row r="22" spans="1:7" ht="31.5">
      <c r="A22" s="68" t="s">
        <v>150</v>
      </c>
      <c r="B22" s="61" t="s">
        <v>366</v>
      </c>
      <c r="C22" s="66" t="s">
        <v>118</v>
      </c>
      <c r="D22" s="67">
        <v>7707004</v>
      </c>
      <c r="E22" s="62">
        <v>244</v>
      </c>
      <c r="F22" s="53">
        <v>67000</v>
      </c>
      <c r="G22" s="53">
        <v>145000</v>
      </c>
    </row>
    <row r="23" spans="1:7">
      <c r="A23" s="60" t="s">
        <v>157</v>
      </c>
      <c r="B23" s="61" t="s">
        <v>366</v>
      </c>
      <c r="C23" s="66" t="s">
        <v>118</v>
      </c>
      <c r="D23" s="67">
        <v>7707004</v>
      </c>
      <c r="E23" s="67">
        <v>852</v>
      </c>
      <c r="F23" s="69">
        <v>2000</v>
      </c>
      <c r="G23" s="69">
        <v>2000</v>
      </c>
    </row>
    <row r="24" spans="1:7" s="234" customFormat="1" ht="31.5">
      <c r="A24" s="229" t="s">
        <v>150</v>
      </c>
      <c r="B24" s="230" t="s">
        <v>366</v>
      </c>
      <c r="C24" s="230" t="s">
        <v>126</v>
      </c>
      <c r="D24" s="231">
        <v>7707004</v>
      </c>
      <c r="E24" s="232">
        <v>244</v>
      </c>
      <c r="F24" s="233">
        <v>10000</v>
      </c>
      <c r="G24" s="233">
        <v>10000</v>
      </c>
    </row>
    <row r="25" spans="1:7" ht="34.5" customHeight="1">
      <c r="A25" s="33" t="s">
        <v>119</v>
      </c>
      <c r="B25" s="58" t="s">
        <v>366</v>
      </c>
      <c r="C25" s="64" t="s">
        <v>120</v>
      </c>
      <c r="D25" s="65"/>
      <c r="E25" s="65"/>
      <c r="F25" s="71">
        <f>F26</f>
        <v>9000</v>
      </c>
      <c r="G25" s="71">
        <f>G26</f>
        <v>9000</v>
      </c>
    </row>
    <row r="26" spans="1:7" ht="31.5">
      <c r="A26" s="60" t="s">
        <v>156</v>
      </c>
      <c r="B26" s="61" t="s">
        <v>366</v>
      </c>
      <c r="C26" s="66" t="s">
        <v>120</v>
      </c>
      <c r="D26" s="67">
        <v>7707013</v>
      </c>
      <c r="E26" s="67"/>
      <c r="F26" s="69">
        <f>F27</f>
        <v>9000</v>
      </c>
      <c r="G26" s="69">
        <f>G27</f>
        <v>9000</v>
      </c>
    </row>
    <row r="27" spans="1:7">
      <c r="A27" s="60" t="s">
        <v>36</v>
      </c>
      <c r="B27" s="61" t="s">
        <v>366</v>
      </c>
      <c r="C27" s="66" t="s">
        <v>120</v>
      </c>
      <c r="D27" s="67">
        <v>7707013</v>
      </c>
      <c r="E27" s="67">
        <v>540</v>
      </c>
      <c r="F27" s="69">
        <v>9000</v>
      </c>
      <c r="G27" s="69">
        <v>9000</v>
      </c>
    </row>
    <row r="28" spans="1:7" s="154" customFormat="1">
      <c r="A28" s="63" t="s">
        <v>326</v>
      </c>
      <c r="B28" s="65">
        <v>996</v>
      </c>
      <c r="C28" s="66"/>
      <c r="D28" s="64" t="s">
        <v>370</v>
      </c>
      <c r="E28" s="67"/>
      <c r="F28" s="71">
        <f>F29</f>
        <v>95000</v>
      </c>
      <c r="G28" s="71">
        <f>G29</f>
        <v>0</v>
      </c>
    </row>
    <row r="29" spans="1:7" s="154" customFormat="1">
      <c r="A29" s="60" t="s">
        <v>368</v>
      </c>
      <c r="B29" s="67">
        <v>996</v>
      </c>
      <c r="C29" s="66" t="s">
        <v>361</v>
      </c>
      <c r="D29" s="66" t="s">
        <v>370</v>
      </c>
      <c r="E29" s="67">
        <v>800</v>
      </c>
      <c r="F29" s="69">
        <v>95000</v>
      </c>
      <c r="G29" s="69">
        <v>0</v>
      </c>
    </row>
    <row r="30" spans="1:7" s="154" customFormat="1">
      <c r="A30" s="60" t="s">
        <v>369</v>
      </c>
      <c r="B30" s="67">
        <v>996</v>
      </c>
      <c r="C30" s="66" t="s">
        <v>361</v>
      </c>
      <c r="D30" s="66" t="s">
        <v>370</v>
      </c>
      <c r="E30" s="67">
        <v>880</v>
      </c>
      <c r="F30" s="69">
        <v>95000</v>
      </c>
      <c r="G30" s="69">
        <v>0</v>
      </c>
    </row>
    <row r="31" spans="1:7">
      <c r="A31" s="33" t="s">
        <v>121</v>
      </c>
      <c r="B31" s="58" t="s">
        <v>366</v>
      </c>
      <c r="C31" s="64" t="s">
        <v>122</v>
      </c>
      <c r="D31" s="65"/>
      <c r="E31" s="65"/>
      <c r="F31" s="71">
        <f>F32</f>
        <v>3000</v>
      </c>
      <c r="G31" s="71">
        <f>G32</f>
        <v>3000</v>
      </c>
    </row>
    <row r="32" spans="1:7">
      <c r="A32" s="60" t="s">
        <v>160</v>
      </c>
      <c r="B32" s="61" t="s">
        <v>366</v>
      </c>
      <c r="C32" s="66" t="s">
        <v>122</v>
      </c>
      <c r="D32" s="67">
        <v>7707001</v>
      </c>
      <c r="E32" s="67"/>
      <c r="F32" s="69">
        <f>F33</f>
        <v>3000</v>
      </c>
      <c r="G32" s="69">
        <f>G33</f>
        <v>3000</v>
      </c>
    </row>
    <row r="33" spans="1:7">
      <c r="A33" s="60" t="s">
        <v>161</v>
      </c>
      <c r="B33" s="61" t="s">
        <v>366</v>
      </c>
      <c r="C33" s="66" t="s">
        <v>122</v>
      </c>
      <c r="D33" s="67">
        <v>7707001</v>
      </c>
      <c r="E33" s="67">
        <v>870</v>
      </c>
      <c r="F33" s="69">
        <v>3000</v>
      </c>
      <c r="G33" s="69">
        <v>3000</v>
      </c>
    </row>
    <row r="34" spans="1:7" ht="48">
      <c r="A34" s="211" t="s">
        <v>376</v>
      </c>
      <c r="B34" s="58" t="s">
        <v>366</v>
      </c>
      <c r="C34" s="64" t="s">
        <v>374</v>
      </c>
      <c r="D34" s="65"/>
      <c r="E34" s="65"/>
      <c r="F34" s="71">
        <f>F35</f>
        <v>700</v>
      </c>
      <c r="G34" s="71">
        <f>G35</f>
        <v>700</v>
      </c>
    </row>
    <row r="35" spans="1:7" ht="31.5">
      <c r="A35" s="229" t="s">
        <v>150</v>
      </c>
      <c r="B35" s="61" t="s">
        <v>366</v>
      </c>
      <c r="C35" s="66" t="s">
        <v>374</v>
      </c>
      <c r="D35" s="67" t="s">
        <v>375</v>
      </c>
      <c r="E35" s="67"/>
      <c r="F35" s="69">
        <v>700</v>
      </c>
      <c r="G35" s="69">
        <v>700</v>
      </c>
    </row>
    <row r="36" spans="1:7">
      <c r="A36" s="60" t="s">
        <v>377</v>
      </c>
      <c r="B36" s="61" t="s">
        <v>366</v>
      </c>
      <c r="C36" s="66" t="s">
        <v>374</v>
      </c>
      <c r="D36" s="67" t="s">
        <v>375</v>
      </c>
      <c r="E36" s="67">
        <v>244</v>
      </c>
      <c r="F36" s="69">
        <v>700</v>
      </c>
      <c r="G36" s="69">
        <v>700</v>
      </c>
    </row>
    <row r="37" spans="1:7">
      <c r="A37" s="33" t="s">
        <v>189</v>
      </c>
      <c r="B37" s="45" t="s">
        <v>366</v>
      </c>
      <c r="C37" s="64" t="s">
        <v>190</v>
      </c>
      <c r="D37" s="65"/>
      <c r="E37" s="65"/>
      <c r="F37" s="71">
        <f>F38</f>
        <v>39700</v>
      </c>
      <c r="G37" s="71">
        <f>G38</f>
        <v>39800</v>
      </c>
    </row>
    <row r="38" spans="1:7">
      <c r="A38" s="60" t="s">
        <v>188</v>
      </c>
      <c r="B38" s="66" t="s">
        <v>366</v>
      </c>
      <c r="C38" s="66" t="s">
        <v>187</v>
      </c>
      <c r="D38" s="67"/>
      <c r="E38" s="67"/>
      <c r="F38" s="69">
        <f>F39</f>
        <v>39700</v>
      </c>
      <c r="G38" s="69">
        <f>G39</f>
        <v>39800</v>
      </c>
    </row>
    <row r="39" spans="1:7" ht="47.25">
      <c r="A39" s="47" t="s">
        <v>186</v>
      </c>
      <c r="B39" s="66" t="s">
        <v>366</v>
      </c>
      <c r="C39" s="66" t="s">
        <v>187</v>
      </c>
      <c r="D39" s="67">
        <v>6035118</v>
      </c>
      <c r="E39" s="67"/>
      <c r="F39" s="69">
        <f>F40+F41</f>
        <v>39700</v>
      </c>
      <c r="G39" s="69">
        <f>G40+G41</f>
        <v>39800</v>
      </c>
    </row>
    <row r="40" spans="1:7" ht="37.5" customHeight="1">
      <c r="A40" s="60" t="s">
        <v>149</v>
      </c>
      <c r="B40" s="66" t="s">
        <v>366</v>
      </c>
      <c r="C40" s="66" t="s">
        <v>187</v>
      </c>
      <c r="D40" s="67">
        <v>6035118</v>
      </c>
      <c r="E40" s="67">
        <v>121</v>
      </c>
      <c r="F40" s="69">
        <v>37000</v>
      </c>
      <c r="G40" s="69">
        <v>37000</v>
      </c>
    </row>
    <row r="41" spans="1:7" ht="31.5">
      <c r="A41" s="68" t="s">
        <v>150</v>
      </c>
      <c r="B41" s="66" t="s">
        <v>366</v>
      </c>
      <c r="C41" s="66" t="s">
        <v>187</v>
      </c>
      <c r="D41" s="67">
        <v>6035118</v>
      </c>
      <c r="E41" s="67">
        <v>244</v>
      </c>
      <c r="F41" s="69">
        <v>2700</v>
      </c>
      <c r="G41" s="69">
        <v>2800</v>
      </c>
    </row>
    <row r="42" spans="1:7" ht="31.5">
      <c r="A42" s="33" t="s">
        <v>123</v>
      </c>
      <c r="B42" s="64" t="s">
        <v>366</v>
      </c>
      <c r="C42" s="64" t="s">
        <v>124</v>
      </c>
      <c r="D42" s="65"/>
      <c r="E42" s="65"/>
      <c r="F42" s="71">
        <f>F44+F46</f>
        <v>20800</v>
      </c>
      <c r="G42" s="71">
        <f>G44+G46</f>
        <v>20800</v>
      </c>
    </row>
    <row r="43" spans="1:7" s="234" customFormat="1" ht="31.5">
      <c r="A43" s="235" t="s">
        <v>125</v>
      </c>
      <c r="B43" s="236" t="s">
        <v>366</v>
      </c>
      <c r="C43" s="236" t="s">
        <v>126</v>
      </c>
      <c r="D43" s="237"/>
      <c r="E43" s="237"/>
      <c r="F43" s="238">
        <f>F44</f>
        <v>10800</v>
      </c>
      <c r="G43" s="238">
        <f>G44</f>
        <v>10800</v>
      </c>
    </row>
    <row r="44" spans="1:7" s="234" customFormat="1" ht="31.5">
      <c r="A44" s="239" t="s">
        <v>125</v>
      </c>
      <c r="B44" s="230" t="s">
        <v>366</v>
      </c>
      <c r="C44" s="230" t="s">
        <v>126</v>
      </c>
      <c r="D44" s="231">
        <v>7707033</v>
      </c>
      <c r="E44" s="232"/>
      <c r="F44" s="233">
        <f>F45</f>
        <v>10800</v>
      </c>
      <c r="G44" s="233">
        <f>G45</f>
        <v>10800</v>
      </c>
    </row>
    <row r="45" spans="1:7" s="234" customFormat="1" ht="31.5">
      <c r="A45" s="229" t="s">
        <v>150</v>
      </c>
      <c r="B45" s="230" t="s">
        <v>366</v>
      </c>
      <c r="C45" s="230" t="s">
        <v>126</v>
      </c>
      <c r="D45" s="231">
        <v>7707033</v>
      </c>
      <c r="E45" s="232">
        <v>540</v>
      </c>
      <c r="F45" s="233">
        <v>10800</v>
      </c>
      <c r="G45" s="233">
        <v>10800</v>
      </c>
    </row>
    <row r="46" spans="1:7" s="234" customFormat="1" ht="31.5">
      <c r="A46" s="235" t="s">
        <v>162</v>
      </c>
      <c r="B46" s="236" t="s">
        <v>366</v>
      </c>
      <c r="C46" s="236" t="s">
        <v>128</v>
      </c>
      <c r="D46" s="237"/>
      <c r="E46" s="237"/>
      <c r="F46" s="238">
        <f>F47</f>
        <v>10000</v>
      </c>
      <c r="G46" s="238">
        <f>G47</f>
        <v>10000</v>
      </c>
    </row>
    <row r="47" spans="1:7" ht="31.5">
      <c r="A47" s="68" t="s">
        <v>150</v>
      </c>
      <c r="B47" s="66" t="s">
        <v>366</v>
      </c>
      <c r="C47" s="66" t="s">
        <v>128</v>
      </c>
      <c r="D47" s="67">
        <v>7707032</v>
      </c>
      <c r="E47" s="67">
        <v>244</v>
      </c>
      <c r="F47" s="69">
        <v>10000</v>
      </c>
      <c r="G47" s="69">
        <v>10000</v>
      </c>
    </row>
    <row r="48" spans="1:7">
      <c r="A48" s="33" t="s">
        <v>129</v>
      </c>
      <c r="B48" s="64" t="s">
        <v>366</v>
      </c>
      <c r="C48" s="64" t="s">
        <v>130</v>
      </c>
      <c r="D48" s="65"/>
      <c r="E48" s="65"/>
      <c r="F48" s="71">
        <f t="shared" ref="F48:G50" si="0">F49</f>
        <v>150500</v>
      </c>
      <c r="G48" s="71">
        <f t="shared" si="0"/>
        <v>124800</v>
      </c>
    </row>
    <row r="49" spans="1:7">
      <c r="A49" s="60" t="s">
        <v>131</v>
      </c>
      <c r="B49" s="66" t="s">
        <v>366</v>
      </c>
      <c r="C49" s="66" t="s">
        <v>132</v>
      </c>
      <c r="D49" s="67"/>
      <c r="E49" s="67"/>
      <c r="F49" s="69">
        <f t="shared" si="0"/>
        <v>150500</v>
      </c>
      <c r="G49" s="69">
        <f t="shared" si="0"/>
        <v>124800</v>
      </c>
    </row>
    <row r="50" spans="1:7" ht="31.5">
      <c r="A50" s="72" t="s">
        <v>168</v>
      </c>
      <c r="B50" s="66" t="s">
        <v>366</v>
      </c>
      <c r="C50" s="66" t="s">
        <v>132</v>
      </c>
      <c r="D50" s="67">
        <v>7707502</v>
      </c>
      <c r="E50" s="67"/>
      <c r="F50" s="69">
        <f t="shared" si="0"/>
        <v>150500</v>
      </c>
      <c r="G50" s="69">
        <f t="shared" si="0"/>
        <v>124800</v>
      </c>
    </row>
    <row r="51" spans="1:7" ht="31.5">
      <c r="A51" s="68" t="s">
        <v>150</v>
      </c>
      <c r="B51" s="66" t="s">
        <v>366</v>
      </c>
      <c r="C51" s="66" t="s">
        <v>132</v>
      </c>
      <c r="D51" s="67">
        <v>7707502</v>
      </c>
      <c r="E51" s="67">
        <v>244</v>
      </c>
      <c r="F51" s="69">
        <v>150500</v>
      </c>
      <c r="G51" s="69">
        <v>124800</v>
      </c>
    </row>
    <row r="52" spans="1:7">
      <c r="A52" s="33" t="s">
        <v>133</v>
      </c>
      <c r="B52" s="64" t="s">
        <v>366</v>
      </c>
      <c r="C52" s="64" t="s">
        <v>134</v>
      </c>
      <c r="D52" s="65"/>
      <c r="E52" s="65"/>
      <c r="F52" s="71">
        <f>F53</f>
        <v>90200</v>
      </c>
      <c r="G52" s="71">
        <f>G53</f>
        <v>50200</v>
      </c>
    </row>
    <row r="53" spans="1:7">
      <c r="A53" s="63" t="s">
        <v>142</v>
      </c>
      <c r="B53" s="64" t="s">
        <v>366</v>
      </c>
      <c r="C53" s="64" t="s">
        <v>143</v>
      </c>
      <c r="D53" s="65"/>
      <c r="E53" s="65"/>
      <c r="F53" s="71">
        <f>F54+F56+F58+F60+F62</f>
        <v>90200</v>
      </c>
      <c r="G53" s="71">
        <f>G54+G56+G58+G60+G62</f>
        <v>50200</v>
      </c>
    </row>
    <row r="54" spans="1:7" ht="31.5">
      <c r="A54" s="74" t="s">
        <v>163</v>
      </c>
      <c r="B54" s="66" t="s">
        <v>366</v>
      </c>
      <c r="C54" s="66" t="s">
        <v>143</v>
      </c>
      <c r="D54" s="75">
        <v>7707501</v>
      </c>
      <c r="E54" s="67"/>
      <c r="F54" s="69">
        <f>F55</f>
        <v>12200</v>
      </c>
      <c r="G54" s="69">
        <f>G55</f>
        <v>10000</v>
      </c>
    </row>
    <row r="55" spans="1:7" ht="31.5">
      <c r="A55" s="68" t="s">
        <v>150</v>
      </c>
      <c r="B55" s="66" t="s">
        <v>366</v>
      </c>
      <c r="C55" s="66" t="s">
        <v>143</v>
      </c>
      <c r="D55" s="67">
        <v>7707501</v>
      </c>
      <c r="E55" s="67">
        <v>244</v>
      </c>
      <c r="F55" s="69">
        <v>12200</v>
      </c>
      <c r="G55" s="69">
        <v>10000</v>
      </c>
    </row>
    <row r="56" spans="1:7" ht="31.5">
      <c r="A56" s="74" t="s">
        <v>168</v>
      </c>
      <c r="B56" s="66" t="s">
        <v>366</v>
      </c>
      <c r="C56" s="66" t="s">
        <v>143</v>
      </c>
      <c r="D56" s="75">
        <v>7707502</v>
      </c>
      <c r="E56" s="67"/>
      <c r="F56" s="69">
        <v>26000</v>
      </c>
      <c r="G56" s="69">
        <v>5000</v>
      </c>
    </row>
    <row r="57" spans="1:7" ht="31.5">
      <c r="A57" s="68" t="s">
        <v>150</v>
      </c>
      <c r="B57" s="66" t="s">
        <v>366</v>
      </c>
      <c r="C57" s="66" t="s">
        <v>143</v>
      </c>
      <c r="D57" s="67">
        <v>7707502</v>
      </c>
      <c r="E57" s="67">
        <v>244</v>
      </c>
      <c r="F57" s="69">
        <v>26000</v>
      </c>
      <c r="G57" s="69">
        <v>5000</v>
      </c>
    </row>
    <row r="58" spans="1:7" ht="31.5">
      <c r="A58" s="74" t="s">
        <v>285</v>
      </c>
      <c r="B58" s="66" t="s">
        <v>366</v>
      </c>
      <c r="C58" s="66" t="s">
        <v>143</v>
      </c>
      <c r="D58" s="75">
        <v>7707503</v>
      </c>
      <c r="E58" s="67"/>
      <c r="F58" s="69">
        <f>F59</f>
        <v>2000</v>
      </c>
      <c r="G58" s="69">
        <f>G59</f>
        <v>2000</v>
      </c>
    </row>
    <row r="59" spans="1:7" ht="31.5">
      <c r="A59" s="68" t="s">
        <v>150</v>
      </c>
      <c r="B59" s="66" t="s">
        <v>366</v>
      </c>
      <c r="C59" s="66" t="s">
        <v>143</v>
      </c>
      <c r="D59" s="67">
        <v>7707503</v>
      </c>
      <c r="E59" s="67">
        <v>244</v>
      </c>
      <c r="F59" s="69">
        <v>2000</v>
      </c>
      <c r="G59" s="69">
        <v>2000</v>
      </c>
    </row>
    <row r="60" spans="1:7">
      <c r="A60" s="74" t="s">
        <v>164</v>
      </c>
      <c r="B60" s="66" t="s">
        <v>366</v>
      </c>
      <c r="C60" s="66" t="s">
        <v>143</v>
      </c>
      <c r="D60" s="67">
        <v>7707504</v>
      </c>
      <c r="E60" s="67"/>
      <c r="F60" s="69">
        <f>F61</f>
        <v>2000</v>
      </c>
      <c r="G60" s="69">
        <f>G61</f>
        <v>2000</v>
      </c>
    </row>
    <row r="61" spans="1:7" ht="31.5">
      <c r="A61" s="68" t="s">
        <v>150</v>
      </c>
      <c r="B61" s="66" t="s">
        <v>366</v>
      </c>
      <c r="C61" s="66" t="s">
        <v>143</v>
      </c>
      <c r="D61" s="67">
        <v>7707504</v>
      </c>
      <c r="E61" s="67">
        <v>244</v>
      </c>
      <c r="F61" s="69">
        <v>2000</v>
      </c>
      <c r="G61" s="69">
        <v>2000</v>
      </c>
    </row>
    <row r="62" spans="1:7" ht="31.5">
      <c r="A62" s="74" t="s">
        <v>165</v>
      </c>
      <c r="B62" s="66" t="s">
        <v>366</v>
      </c>
      <c r="C62" s="66" t="s">
        <v>143</v>
      </c>
      <c r="D62" s="67">
        <v>7707505</v>
      </c>
      <c r="E62" s="67"/>
      <c r="F62" s="69">
        <f>F63</f>
        <v>48000</v>
      </c>
      <c r="G62" s="69">
        <f>G63</f>
        <v>31200</v>
      </c>
    </row>
    <row r="63" spans="1:7" ht="31.5">
      <c r="A63" s="68" t="s">
        <v>150</v>
      </c>
      <c r="B63" s="66" t="s">
        <v>366</v>
      </c>
      <c r="C63" s="66" t="s">
        <v>143</v>
      </c>
      <c r="D63" s="67">
        <v>7707505</v>
      </c>
      <c r="E63" s="67">
        <v>244</v>
      </c>
      <c r="F63" s="69">
        <v>48000</v>
      </c>
      <c r="G63" s="69">
        <v>31200</v>
      </c>
    </row>
    <row r="64" spans="1:7">
      <c r="A64" s="33" t="s">
        <v>137</v>
      </c>
      <c r="B64" s="64" t="s">
        <v>366</v>
      </c>
      <c r="C64" s="64" t="s">
        <v>138</v>
      </c>
      <c r="D64" s="65"/>
      <c r="E64" s="65"/>
      <c r="F64" s="71">
        <f>F65+F70</f>
        <v>340000</v>
      </c>
      <c r="G64" s="71">
        <f>G65+G70</f>
        <v>340000</v>
      </c>
    </row>
    <row r="65" spans="1:7">
      <c r="A65" s="60" t="s">
        <v>198</v>
      </c>
      <c r="B65" s="64" t="s">
        <v>366</v>
      </c>
      <c r="C65" s="64" t="s">
        <v>140</v>
      </c>
      <c r="D65" s="65"/>
      <c r="E65" s="65"/>
      <c r="F65" s="71">
        <f>F66</f>
        <v>208000</v>
      </c>
      <c r="G65" s="71">
        <f>G66</f>
        <v>208000</v>
      </c>
    </row>
    <row r="66" spans="1:7" ht="31.5">
      <c r="A66" s="63" t="s">
        <v>260</v>
      </c>
      <c r="B66" s="66" t="s">
        <v>366</v>
      </c>
      <c r="C66" s="66" t="s">
        <v>140</v>
      </c>
      <c r="D66" s="107">
        <v>7707801</v>
      </c>
      <c r="E66" s="67"/>
      <c r="F66" s="69">
        <f>SUM(F67:F69)</f>
        <v>208000</v>
      </c>
      <c r="G66" s="69">
        <f>SUM(G67:G69)</f>
        <v>208000</v>
      </c>
    </row>
    <row r="67" spans="1:7" ht="31.5">
      <c r="A67" s="74" t="s">
        <v>158</v>
      </c>
      <c r="B67" s="66" t="s">
        <v>366</v>
      </c>
      <c r="C67" s="66" t="s">
        <v>140</v>
      </c>
      <c r="D67" s="107">
        <v>7707801</v>
      </c>
      <c r="E67" s="67">
        <v>111</v>
      </c>
      <c r="F67" s="69">
        <v>195000</v>
      </c>
      <c r="G67" s="69">
        <v>195000</v>
      </c>
    </row>
    <row r="68" spans="1:7" ht="31.5">
      <c r="A68" s="60" t="s">
        <v>155</v>
      </c>
      <c r="B68" s="66" t="s">
        <v>366</v>
      </c>
      <c r="C68" s="66" t="s">
        <v>140</v>
      </c>
      <c r="D68" s="107">
        <v>7707801</v>
      </c>
      <c r="E68" s="67">
        <v>122</v>
      </c>
      <c r="F68" s="69">
        <v>1000</v>
      </c>
      <c r="G68" s="69">
        <v>1000</v>
      </c>
    </row>
    <row r="69" spans="1:7" ht="31.5">
      <c r="A69" s="68" t="s">
        <v>150</v>
      </c>
      <c r="B69" s="66" t="s">
        <v>366</v>
      </c>
      <c r="C69" s="66" t="s">
        <v>140</v>
      </c>
      <c r="D69" s="107">
        <v>7707801</v>
      </c>
      <c r="E69" s="67">
        <v>244</v>
      </c>
      <c r="F69" s="69">
        <v>12000</v>
      </c>
      <c r="G69" s="69">
        <v>12000</v>
      </c>
    </row>
    <row r="70" spans="1:7" ht="31.5">
      <c r="A70" s="108" t="s">
        <v>258</v>
      </c>
      <c r="B70" s="66" t="s">
        <v>366</v>
      </c>
      <c r="C70" s="66" t="s">
        <v>140</v>
      </c>
      <c r="D70" s="107">
        <v>7707802</v>
      </c>
      <c r="E70" s="67"/>
      <c r="F70" s="71">
        <f>F71+F72</f>
        <v>132000</v>
      </c>
      <c r="G70" s="71">
        <f>G71+G72</f>
        <v>132000</v>
      </c>
    </row>
    <row r="71" spans="1:7" ht="31.5">
      <c r="A71" s="74" t="s">
        <v>158</v>
      </c>
      <c r="B71" s="66" t="s">
        <v>366</v>
      </c>
      <c r="C71" s="66" t="s">
        <v>140</v>
      </c>
      <c r="D71" s="107">
        <v>7707802</v>
      </c>
      <c r="E71" s="67">
        <v>111</v>
      </c>
      <c r="F71" s="69">
        <v>130000</v>
      </c>
      <c r="G71" s="69">
        <v>130000</v>
      </c>
    </row>
    <row r="72" spans="1:7" ht="31.5">
      <c r="A72" s="68" t="s">
        <v>150</v>
      </c>
      <c r="B72" s="66" t="s">
        <v>366</v>
      </c>
      <c r="C72" s="66" t="s">
        <v>140</v>
      </c>
      <c r="D72" s="107">
        <v>7707802</v>
      </c>
      <c r="E72" s="67">
        <v>244</v>
      </c>
      <c r="F72" s="69">
        <v>2000</v>
      </c>
      <c r="G72" s="69">
        <v>2000</v>
      </c>
    </row>
    <row r="73" spans="1:7" s="167" customFormat="1">
      <c r="A73" s="163" t="s">
        <v>289</v>
      </c>
      <c r="B73" s="164">
        <v>996</v>
      </c>
      <c r="C73" s="164"/>
      <c r="D73" s="165"/>
      <c r="E73" s="67"/>
      <c r="F73" s="166">
        <f>F74</f>
        <v>30000</v>
      </c>
      <c r="G73" s="166">
        <f>G74</f>
        <v>30000</v>
      </c>
    </row>
    <row r="74" spans="1:7" s="154" customFormat="1" ht="34.5" customHeight="1">
      <c r="A74" s="168" t="s">
        <v>288</v>
      </c>
      <c r="B74" s="169">
        <v>996</v>
      </c>
      <c r="C74" s="169">
        <v>1001</v>
      </c>
      <c r="D74" s="170" t="s">
        <v>367</v>
      </c>
      <c r="E74" s="67">
        <v>321</v>
      </c>
      <c r="F74" s="171">
        <f>F75</f>
        <v>30000</v>
      </c>
      <c r="G74" s="171">
        <f>G75</f>
        <v>30000</v>
      </c>
    </row>
    <row r="75" spans="1:7" s="154" customFormat="1">
      <c r="A75" s="168" t="s">
        <v>282</v>
      </c>
      <c r="B75" s="169">
        <v>996</v>
      </c>
      <c r="C75" s="169">
        <v>1001</v>
      </c>
      <c r="D75" s="170" t="s">
        <v>367</v>
      </c>
      <c r="E75" s="67">
        <v>321</v>
      </c>
      <c r="F75" s="171">
        <v>30000</v>
      </c>
      <c r="G75" s="171">
        <v>30000</v>
      </c>
    </row>
    <row r="76" spans="1:7">
      <c r="A76" s="33" t="s">
        <v>141</v>
      </c>
      <c r="B76" s="45"/>
      <c r="C76" s="45"/>
      <c r="D76" s="34"/>
      <c r="E76" s="34"/>
      <c r="F76" s="71">
        <f>F13+F28+F37+F42+F48+F52+F64+F73+F34</f>
        <v>2549300</v>
      </c>
      <c r="G76" s="71">
        <f>G13+G28+G37+G42+G48+G52+G64+G73+G34</f>
        <v>2543000</v>
      </c>
    </row>
    <row r="78" spans="1:7" ht="18.75">
      <c r="A78" s="1" t="s">
        <v>268</v>
      </c>
      <c r="B78" s="153"/>
      <c r="C78" s="153"/>
      <c r="F78" s="4"/>
      <c r="G78" s="4" t="s">
        <v>269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D4" sqref="D4"/>
    </sheetView>
  </sheetViews>
  <sheetFormatPr defaultRowHeight="18.75"/>
  <cols>
    <col min="1" max="1" width="58" style="80" customWidth="1"/>
    <col min="2" max="2" width="34.85546875" style="80" customWidth="1"/>
    <col min="3" max="3" width="22.28515625" style="82" customWidth="1"/>
    <col min="4" max="4" width="23" style="82" customWidth="1"/>
    <col min="5" max="5" width="23.42578125" style="82" customWidth="1"/>
  </cols>
  <sheetData>
    <row r="1" spans="1:6">
      <c r="C1" s="81" t="s">
        <v>203</v>
      </c>
      <c r="D1" s="327"/>
    </row>
    <row r="2" spans="1:6">
      <c r="C2" s="81" t="s">
        <v>92</v>
      </c>
      <c r="D2" s="327"/>
    </row>
    <row r="3" spans="1:6">
      <c r="C3" s="81" t="s">
        <v>362</v>
      </c>
      <c r="D3" s="95"/>
    </row>
    <row r="4" spans="1:6">
      <c r="C4" s="81" t="s">
        <v>371</v>
      </c>
      <c r="D4" s="328" t="s">
        <v>423</v>
      </c>
    </row>
    <row r="5" spans="1:6" ht="47.25" customHeight="1">
      <c r="A5" s="299" t="s">
        <v>364</v>
      </c>
      <c r="B5" s="299"/>
      <c r="C5" s="299"/>
      <c r="D5" s="299"/>
      <c r="E5" s="299"/>
    </row>
    <row r="6" spans="1:6" ht="15.75" customHeight="1">
      <c r="A6" s="299"/>
      <c r="B6" s="299"/>
      <c r="C6" s="299"/>
      <c r="D6" s="299"/>
      <c r="E6" s="299"/>
    </row>
    <row r="7" spans="1:6" s="93" customFormat="1" ht="22.5" customHeight="1">
      <c r="A7" s="298" t="s">
        <v>204</v>
      </c>
      <c r="B7" s="298" t="s">
        <v>205</v>
      </c>
      <c r="C7" s="297" t="s">
        <v>206</v>
      </c>
      <c r="D7" s="297"/>
      <c r="E7" s="297"/>
    </row>
    <row r="8" spans="1:6" s="93" customFormat="1" ht="22.5" customHeight="1">
      <c r="A8" s="298"/>
      <c r="B8" s="298"/>
      <c r="C8" s="227" t="s">
        <v>384</v>
      </c>
      <c r="D8" s="227" t="s">
        <v>385</v>
      </c>
      <c r="E8" s="227" t="s">
        <v>386</v>
      </c>
    </row>
    <row r="9" spans="1:6" ht="37.5">
      <c r="A9" s="92" t="s">
        <v>207</v>
      </c>
      <c r="B9" s="90" t="s">
        <v>208</v>
      </c>
      <c r="C9" s="83">
        <f>C21</f>
        <v>0</v>
      </c>
      <c r="D9" s="83">
        <f>D21</f>
        <v>0</v>
      </c>
      <c r="E9" s="83">
        <f>E21</f>
        <v>0</v>
      </c>
    </row>
    <row r="10" spans="1:6" ht="37.5">
      <c r="A10" s="92" t="s">
        <v>209</v>
      </c>
      <c r="B10" s="90" t="s">
        <v>210</v>
      </c>
      <c r="C10" s="83"/>
      <c r="D10" s="83"/>
      <c r="E10" s="83"/>
    </row>
    <row r="11" spans="1:6" ht="37.5">
      <c r="A11" s="84" t="s">
        <v>212</v>
      </c>
      <c r="B11" s="90" t="s">
        <v>213</v>
      </c>
      <c r="C11" s="83"/>
      <c r="D11" s="83"/>
      <c r="E11" s="83"/>
    </row>
    <row r="12" spans="1:6" ht="56.25">
      <c r="A12" s="84" t="s">
        <v>214</v>
      </c>
      <c r="B12" s="90" t="s">
        <v>215</v>
      </c>
      <c r="C12" s="83"/>
      <c r="D12" s="83"/>
      <c r="E12" s="83"/>
    </row>
    <row r="13" spans="1:6" ht="56.25">
      <c r="A13" s="84" t="s">
        <v>216</v>
      </c>
      <c r="B13" s="90" t="s">
        <v>217</v>
      </c>
      <c r="C13" s="83"/>
      <c r="D13" s="83"/>
      <c r="E13" s="83"/>
    </row>
    <row r="14" spans="1:6" ht="56.25">
      <c r="A14" s="84" t="s">
        <v>218</v>
      </c>
      <c r="B14" s="90" t="s">
        <v>219</v>
      </c>
      <c r="C14" s="83"/>
      <c r="D14" s="83"/>
      <c r="E14" s="83"/>
      <c r="F14" s="102"/>
    </row>
    <row r="15" spans="1:6" ht="56.25">
      <c r="A15" s="85" t="s">
        <v>211</v>
      </c>
      <c r="B15" s="90" t="s">
        <v>243</v>
      </c>
      <c r="C15" s="86"/>
      <c r="D15" s="86"/>
      <c r="E15" s="86"/>
    </row>
    <row r="16" spans="1:6" ht="56.25">
      <c r="A16" s="84" t="s">
        <v>220</v>
      </c>
      <c r="B16" s="90" t="s">
        <v>221</v>
      </c>
      <c r="C16" s="83"/>
      <c r="D16" s="83"/>
      <c r="E16" s="83"/>
    </row>
    <row r="17" spans="1:5" ht="56.25">
      <c r="A17" s="84" t="s">
        <v>222</v>
      </c>
      <c r="B17" s="90" t="s">
        <v>223</v>
      </c>
      <c r="C17" s="83"/>
      <c r="D17" s="83"/>
      <c r="E17" s="83"/>
    </row>
    <row r="18" spans="1:5" ht="75">
      <c r="A18" s="84" t="s">
        <v>103</v>
      </c>
      <c r="B18" s="90" t="s">
        <v>224</v>
      </c>
      <c r="C18" s="83"/>
      <c r="D18" s="83"/>
      <c r="E18" s="83"/>
    </row>
    <row r="19" spans="1:5" ht="75">
      <c r="A19" s="84" t="s">
        <v>225</v>
      </c>
      <c r="B19" s="90" t="s">
        <v>226</v>
      </c>
      <c r="C19" s="83"/>
      <c r="D19" s="83"/>
      <c r="E19" s="83"/>
    </row>
    <row r="20" spans="1:5" ht="75">
      <c r="A20" s="87" t="s">
        <v>227</v>
      </c>
      <c r="B20" s="90" t="s">
        <v>228</v>
      </c>
      <c r="C20" s="83"/>
      <c r="D20" s="83"/>
      <c r="E20" s="83"/>
    </row>
    <row r="21" spans="1:5" ht="37.5">
      <c r="A21" s="88" t="s">
        <v>229</v>
      </c>
      <c r="B21" s="89" t="s">
        <v>230</v>
      </c>
      <c r="C21" s="83">
        <v>0</v>
      </c>
      <c r="D21" s="83">
        <v>0</v>
      </c>
      <c r="E21" s="83">
        <v>0</v>
      </c>
    </row>
    <row r="22" spans="1:5">
      <c r="A22" s="87" t="s">
        <v>231</v>
      </c>
      <c r="B22" s="90" t="s">
        <v>232</v>
      </c>
      <c r="C22" s="83">
        <v>-2555500</v>
      </c>
      <c r="D22" s="83">
        <v>-2549300</v>
      </c>
      <c r="E22" s="83">
        <f>-2543000</f>
        <v>-2543000</v>
      </c>
    </row>
    <row r="23" spans="1:5" ht="37.5">
      <c r="A23" s="87" t="s">
        <v>233</v>
      </c>
      <c r="B23" s="90" t="s">
        <v>234</v>
      </c>
      <c r="C23" s="83">
        <v>-2555500</v>
      </c>
      <c r="D23" s="83">
        <v>-2549300</v>
      </c>
      <c r="E23" s="83">
        <f t="shared" ref="E23:E26" si="0">-2543000</f>
        <v>-2543000</v>
      </c>
    </row>
    <row r="24" spans="1:5" ht="37.5">
      <c r="A24" s="87" t="s">
        <v>235</v>
      </c>
      <c r="B24" s="90" t="s">
        <v>236</v>
      </c>
      <c r="C24" s="83">
        <v>-2555500</v>
      </c>
      <c r="D24" s="83">
        <v>-2549300</v>
      </c>
      <c r="E24" s="83">
        <f t="shared" si="0"/>
        <v>-2543000</v>
      </c>
    </row>
    <row r="25" spans="1:5" ht="37.5">
      <c r="A25" s="87" t="s">
        <v>413</v>
      </c>
      <c r="B25" s="90" t="s">
        <v>237</v>
      </c>
      <c r="C25" s="83">
        <v>-2555500</v>
      </c>
      <c r="D25" s="83">
        <v>-2549300</v>
      </c>
      <c r="E25" s="83">
        <f t="shared" si="0"/>
        <v>-2543000</v>
      </c>
    </row>
    <row r="26" spans="1:5">
      <c r="A26" s="87" t="s">
        <v>238</v>
      </c>
      <c r="B26" s="90" t="s">
        <v>239</v>
      </c>
      <c r="C26" s="83">
        <v>-2555500</v>
      </c>
      <c r="D26" s="83">
        <v>-2549300</v>
      </c>
      <c r="E26" s="83">
        <f t="shared" si="0"/>
        <v>-2543000</v>
      </c>
    </row>
    <row r="27" spans="1:5" ht="37.5">
      <c r="A27" s="87" t="s">
        <v>240</v>
      </c>
      <c r="B27" s="90" t="s">
        <v>241</v>
      </c>
      <c r="C27" s="83">
        <v>-2555500</v>
      </c>
      <c r="D27" s="83">
        <v>-2549300</v>
      </c>
      <c r="E27" s="83">
        <f>-2543000</f>
        <v>-2543000</v>
      </c>
    </row>
    <row r="28" spans="1:5" ht="37.5">
      <c r="A28" s="87" t="s">
        <v>414</v>
      </c>
      <c r="B28" s="90" t="s">
        <v>242</v>
      </c>
      <c r="C28" s="83">
        <v>-2555500</v>
      </c>
      <c r="D28" s="83">
        <v>-2549300</v>
      </c>
      <c r="E28" s="83">
        <f>-2543000</f>
        <v>-2543000</v>
      </c>
    </row>
    <row r="29" spans="1:5" ht="37.5">
      <c r="A29" s="87" t="s">
        <v>414</v>
      </c>
      <c r="B29" s="90" t="s">
        <v>242</v>
      </c>
      <c r="C29" s="83">
        <v>-2555500</v>
      </c>
      <c r="D29" s="83">
        <v>-2549300</v>
      </c>
      <c r="E29" s="83">
        <f>-2543000</f>
        <v>-2543000</v>
      </c>
    </row>
    <row r="30" spans="1:5" ht="78.75" customHeight="1">
      <c r="A30" s="1" t="s">
        <v>268</v>
      </c>
      <c r="B30" s="91"/>
      <c r="D30" s="4"/>
      <c r="E30" s="4" t="s">
        <v>269</v>
      </c>
    </row>
  </sheetData>
  <mergeCells count="4">
    <mergeCell ref="C7:E7"/>
    <mergeCell ref="A7:A8"/>
    <mergeCell ref="B7:B8"/>
    <mergeCell ref="A5:E6"/>
  </mergeCells>
  <phoneticPr fontId="15" type="noConversion"/>
  <pageMargins left="0.7" right="0.7" top="0.75" bottom="0.75" header="0.3" footer="0.3"/>
  <pageSetup paperSize="9" scale="5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RowHeight="21"/>
  <cols>
    <col min="1" max="1" width="9.28515625" style="103" bestFit="1" customWidth="1"/>
    <col min="2" max="2" width="9.140625" style="103"/>
    <col min="3" max="5" width="12.28515625" style="103" bestFit="1" customWidth="1"/>
    <col min="6" max="16384" width="9.140625" style="103"/>
  </cols>
  <sheetData>
    <row r="2" spans="1:8">
      <c r="A2" s="103" t="s">
        <v>257</v>
      </c>
    </row>
    <row r="3" spans="1:8">
      <c r="A3" s="105"/>
      <c r="B3" s="105"/>
      <c r="C3" s="105" t="s">
        <v>255</v>
      </c>
      <c r="D3" s="105">
        <v>2015</v>
      </c>
      <c r="E3" s="105">
        <v>2016</v>
      </c>
      <c r="F3" s="105"/>
      <c r="G3" s="105"/>
      <c r="H3" s="105"/>
    </row>
    <row r="4" spans="1:8" s="104" customFormat="1">
      <c r="A4" s="106">
        <v>100</v>
      </c>
      <c r="B4" s="106"/>
      <c r="C4" s="106">
        <f>C6+C7+C8+C9</f>
        <v>4768200</v>
      </c>
      <c r="D4" s="106">
        <f>D6+D7+D8+D9</f>
        <v>4259000</v>
      </c>
      <c r="E4" s="106">
        <f>E6+E7+E8+E9</f>
        <v>3929600</v>
      </c>
      <c r="F4" s="106"/>
      <c r="G4" s="106"/>
      <c r="H4" s="106"/>
    </row>
    <row r="5" spans="1:8">
      <c r="A5" s="105"/>
      <c r="B5" s="105"/>
      <c r="C5" s="105"/>
      <c r="D5" s="105"/>
      <c r="E5" s="105"/>
      <c r="F5" s="105"/>
      <c r="G5" s="105"/>
      <c r="H5" s="105"/>
    </row>
    <row r="6" spans="1:8">
      <c r="A6" s="105">
        <v>102</v>
      </c>
      <c r="B6" s="105"/>
      <c r="C6" s="105">
        <v>971000</v>
      </c>
      <c r="D6" s="105">
        <v>971000</v>
      </c>
      <c r="E6" s="105">
        <v>971000</v>
      </c>
      <c r="F6" s="105"/>
      <c r="G6" s="105"/>
      <c r="H6" s="105"/>
    </row>
    <row r="7" spans="1:8">
      <c r="A7" s="105">
        <v>104</v>
      </c>
      <c r="B7" s="105"/>
      <c r="C7" s="105">
        <v>3751683</v>
      </c>
      <c r="D7" s="105">
        <v>3242483</v>
      </c>
      <c r="E7" s="105">
        <v>2913083</v>
      </c>
      <c r="F7" s="105"/>
      <c r="G7" s="105"/>
      <c r="H7" s="105"/>
    </row>
    <row r="8" spans="1:8">
      <c r="A8" s="105">
        <v>106</v>
      </c>
      <c r="B8" s="105"/>
      <c r="C8" s="105">
        <v>33517</v>
      </c>
      <c r="D8" s="105">
        <v>33517</v>
      </c>
      <c r="E8" s="105">
        <v>33517</v>
      </c>
      <c r="F8" s="105"/>
      <c r="G8" s="105"/>
      <c r="H8" s="105"/>
    </row>
    <row r="9" spans="1:8">
      <c r="A9" s="105">
        <v>111</v>
      </c>
      <c r="B9" s="105"/>
      <c r="C9" s="105">
        <v>12000</v>
      </c>
      <c r="D9" s="105">
        <v>12000</v>
      </c>
      <c r="E9" s="105">
        <v>12000</v>
      </c>
      <c r="F9" s="105"/>
      <c r="G9" s="105"/>
      <c r="H9" s="105"/>
    </row>
    <row r="10" spans="1:8">
      <c r="A10" s="105"/>
      <c r="B10" s="105"/>
      <c r="C10" s="105"/>
      <c r="D10" s="105"/>
      <c r="E10" s="105"/>
      <c r="F10" s="105"/>
      <c r="G10" s="105"/>
      <c r="H10" s="105"/>
    </row>
    <row r="11" spans="1:8" s="104" customFormat="1">
      <c r="A11" s="106">
        <v>203</v>
      </c>
      <c r="B11" s="106"/>
      <c r="C11" s="106">
        <v>183000</v>
      </c>
      <c r="D11" s="106">
        <v>183500</v>
      </c>
      <c r="E11" s="106">
        <v>183500</v>
      </c>
      <c r="F11" s="106"/>
      <c r="G11" s="106"/>
      <c r="H11" s="106"/>
    </row>
    <row r="12" spans="1:8">
      <c r="A12" s="105"/>
      <c r="B12" s="105"/>
      <c r="C12" s="105"/>
      <c r="D12" s="105"/>
      <c r="E12" s="105"/>
      <c r="F12" s="105"/>
      <c r="G12" s="105"/>
      <c r="H12" s="105"/>
    </row>
    <row r="13" spans="1:8">
      <c r="A13" s="106">
        <v>300</v>
      </c>
      <c r="B13" s="106"/>
      <c r="C13" s="106">
        <f>C14+C15</f>
        <v>956000</v>
      </c>
      <c r="D13" s="106">
        <f>D14+D15</f>
        <v>980000</v>
      </c>
      <c r="E13" s="106">
        <f>E14+E15</f>
        <v>980000</v>
      </c>
      <c r="F13" s="105"/>
      <c r="G13" s="105"/>
      <c r="H13" s="105"/>
    </row>
    <row r="14" spans="1:8">
      <c r="A14" s="105">
        <v>309</v>
      </c>
      <c r="B14" s="105"/>
      <c r="C14" s="105">
        <v>10000</v>
      </c>
      <c r="D14" s="105">
        <v>10000</v>
      </c>
      <c r="E14" s="105">
        <v>10000</v>
      </c>
      <c r="F14" s="105"/>
      <c r="G14" s="105"/>
      <c r="H14" s="105"/>
    </row>
    <row r="15" spans="1:8">
      <c r="A15" s="105">
        <v>310</v>
      </c>
      <c r="B15" s="105"/>
      <c r="C15" s="105">
        <v>946000</v>
      </c>
      <c r="D15" s="105">
        <v>970000</v>
      </c>
      <c r="E15" s="105">
        <v>970000</v>
      </c>
      <c r="F15" s="105"/>
      <c r="G15" s="105"/>
      <c r="H15" s="105"/>
    </row>
    <row r="16" spans="1:8">
      <c r="A16" s="105"/>
      <c r="B16" s="105"/>
      <c r="C16" s="105"/>
      <c r="D16" s="105"/>
      <c r="E16" s="105"/>
      <c r="F16" s="105"/>
      <c r="G16" s="105"/>
      <c r="H16" s="105"/>
    </row>
    <row r="17" spans="1:8" s="104" customFormat="1">
      <c r="A17" s="106">
        <v>409</v>
      </c>
      <c r="B17" s="106"/>
      <c r="C17" s="106">
        <v>1055100</v>
      </c>
      <c r="D17" s="106">
        <v>1234800</v>
      </c>
      <c r="E17" s="106">
        <v>1421000</v>
      </c>
      <c r="F17" s="106"/>
      <c r="G17" s="106"/>
      <c r="H17" s="106"/>
    </row>
    <row r="18" spans="1:8">
      <c r="A18" s="105"/>
      <c r="B18" s="105"/>
      <c r="C18" s="105"/>
      <c r="D18" s="105"/>
      <c r="E18" s="105"/>
      <c r="F18" s="105"/>
      <c r="G18" s="105"/>
      <c r="H18" s="105"/>
    </row>
    <row r="19" spans="1:8" s="104" customFormat="1">
      <c r="A19" s="106">
        <v>500</v>
      </c>
      <c r="B19" s="106"/>
      <c r="C19" s="106">
        <f>C21+C22</f>
        <v>371000</v>
      </c>
      <c r="D19" s="106">
        <f>D21+D22</f>
        <v>331000</v>
      </c>
      <c r="E19" s="106">
        <f>E21+E22</f>
        <v>326000</v>
      </c>
      <c r="F19" s="106"/>
      <c r="G19" s="106"/>
      <c r="H19" s="106"/>
    </row>
    <row r="20" spans="1:8">
      <c r="A20" s="105"/>
      <c r="B20" s="105"/>
      <c r="C20" s="105"/>
      <c r="D20" s="105"/>
      <c r="E20" s="105"/>
      <c r="F20" s="105"/>
      <c r="G20" s="105"/>
      <c r="H20" s="105"/>
    </row>
    <row r="21" spans="1:8">
      <c r="A21" s="105">
        <v>502</v>
      </c>
      <c r="B21" s="105"/>
      <c r="C21" s="105">
        <v>60000</v>
      </c>
      <c r="D21" s="105">
        <v>20000</v>
      </c>
      <c r="E21" s="105">
        <v>15000</v>
      </c>
      <c r="F21" s="105"/>
      <c r="G21" s="105"/>
      <c r="H21" s="105"/>
    </row>
    <row r="22" spans="1:8">
      <c r="A22" s="105">
        <v>503</v>
      </c>
      <c r="B22" s="105"/>
      <c r="C22" s="105">
        <v>311000</v>
      </c>
      <c r="D22" s="105">
        <v>311000</v>
      </c>
      <c r="E22" s="105">
        <v>311000</v>
      </c>
      <c r="F22" s="105"/>
      <c r="G22" s="105"/>
      <c r="H22" s="105"/>
    </row>
    <row r="23" spans="1:8">
      <c r="A23" s="105"/>
      <c r="B23" s="105"/>
      <c r="C23" s="105"/>
      <c r="D23" s="105"/>
      <c r="E23" s="105"/>
      <c r="F23" s="105"/>
      <c r="G23" s="105"/>
      <c r="H23" s="105"/>
    </row>
    <row r="24" spans="1:8" s="104" customFormat="1">
      <c r="A24" s="106">
        <v>707</v>
      </c>
      <c r="B24" s="106"/>
      <c r="C24" s="106">
        <v>12000</v>
      </c>
      <c r="D24" s="106">
        <v>12000</v>
      </c>
      <c r="E24" s="106">
        <v>12000</v>
      </c>
      <c r="F24" s="106"/>
      <c r="G24" s="106"/>
      <c r="H24" s="106"/>
    </row>
    <row r="25" spans="1:8">
      <c r="A25" s="105"/>
      <c r="B25" s="105"/>
      <c r="C25" s="105"/>
      <c r="D25" s="105"/>
      <c r="E25" s="105"/>
      <c r="F25" s="105"/>
      <c r="G25" s="105"/>
      <c r="H25" s="105"/>
    </row>
    <row r="26" spans="1:8" s="104" customFormat="1">
      <c r="A26" s="106">
        <v>800</v>
      </c>
      <c r="B26" s="106"/>
      <c r="C26" s="106">
        <v>2194400</v>
      </c>
      <c r="D26" s="106">
        <v>2194400</v>
      </c>
      <c r="E26" s="106">
        <v>2194400</v>
      </c>
      <c r="F26" s="106"/>
      <c r="G26" s="106"/>
      <c r="H26" s="106"/>
    </row>
    <row r="27" spans="1:8">
      <c r="A27" s="105"/>
      <c r="B27" s="105"/>
      <c r="C27" s="105"/>
      <c r="D27" s="105"/>
      <c r="E27" s="105"/>
      <c r="F27" s="105"/>
      <c r="G27" s="105"/>
      <c r="H27" s="105"/>
    </row>
    <row r="28" spans="1:8">
      <c r="A28" s="105"/>
      <c r="B28" s="105"/>
      <c r="C28" s="105"/>
      <c r="D28" s="105"/>
      <c r="E28" s="105"/>
      <c r="F28" s="105"/>
      <c r="G28" s="105"/>
      <c r="H28" s="105"/>
    </row>
    <row r="29" spans="1:8" s="104" customFormat="1">
      <c r="A29" s="106">
        <v>1102</v>
      </c>
      <c r="B29" s="106"/>
      <c r="C29" s="106">
        <v>5000</v>
      </c>
      <c r="D29" s="106">
        <v>5000</v>
      </c>
      <c r="E29" s="106">
        <v>5000</v>
      </c>
      <c r="F29" s="106"/>
      <c r="G29" s="106"/>
      <c r="H29" s="106"/>
    </row>
    <row r="30" spans="1:8">
      <c r="A30" s="105"/>
      <c r="B30" s="105"/>
      <c r="C30" s="105"/>
      <c r="D30" s="105"/>
      <c r="E30" s="105"/>
      <c r="F30" s="105"/>
      <c r="G30" s="105"/>
      <c r="H30" s="105"/>
    </row>
    <row r="31" spans="1:8" s="104" customFormat="1">
      <c r="A31" s="106" t="s">
        <v>256</v>
      </c>
      <c r="B31" s="106"/>
      <c r="C31" s="106">
        <f>C4+C11+C13+C17+C19+C24+C26+C29</f>
        <v>9544700</v>
      </c>
      <c r="D31" s="106">
        <f>D4+D11+D13+D17+D19+D24+D26+D29</f>
        <v>9199700</v>
      </c>
      <c r="E31" s="106">
        <f>E4+E11+E13+E17+E19+E24+E26+E29</f>
        <v>9051500</v>
      </c>
      <c r="F31" s="106"/>
      <c r="G31" s="106"/>
      <c r="H31" s="106"/>
    </row>
    <row r="32" spans="1:8">
      <c r="A32" s="105"/>
      <c r="B32" s="105"/>
      <c r="C32" s="105"/>
      <c r="D32" s="105"/>
      <c r="E32" s="105"/>
      <c r="F32" s="105"/>
      <c r="G32" s="105"/>
      <c r="H32" s="105"/>
    </row>
    <row r="33" spans="1:8">
      <c r="A33" s="105"/>
      <c r="B33" s="105"/>
      <c r="C33" s="105"/>
      <c r="D33" s="105"/>
      <c r="E33" s="105"/>
      <c r="F33" s="105"/>
      <c r="G33" s="105"/>
      <c r="H33" s="105"/>
    </row>
  </sheetData>
  <phoneticPr fontId="1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B15"/>
  <sheetViews>
    <sheetView zoomScaleSheetLayoutView="100" workbookViewId="0">
      <selection activeCell="J4" sqref="J4:K4"/>
    </sheetView>
  </sheetViews>
  <sheetFormatPr defaultRowHeight="18.75"/>
  <cols>
    <col min="1" max="1" width="26.28515625" style="80" customWidth="1"/>
    <col min="2" max="2" width="16.28515625" style="82" customWidth="1"/>
    <col min="3" max="3" width="13.7109375" style="82" customWidth="1"/>
    <col min="4" max="4" width="12.28515625" style="82" customWidth="1"/>
    <col min="5" max="5" width="14.140625" customWidth="1"/>
    <col min="6" max="6" width="11.42578125" customWidth="1"/>
    <col min="7" max="7" width="12.42578125" customWidth="1"/>
    <col min="8" max="8" width="10.140625" customWidth="1"/>
    <col min="9" max="9" width="11.85546875" customWidth="1"/>
    <col min="10" max="10" width="12.42578125" customWidth="1"/>
    <col min="11" max="11" width="12.140625" customWidth="1"/>
    <col min="12" max="12" width="10.85546875" customWidth="1"/>
    <col min="13" max="13" width="12.5703125" customWidth="1"/>
  </cols>
  <sheetData>
    <row r="1" spans="1:28">
      <c r="H1" s="81" t="s">
        <v>244</v>
      </c>
      <c r="I1" s="82"/>
      <c r="J1" s="82"/>
    </row>
    <row r="2" spans="1:28">
      <c r="H2" s="81" t="s">
        <v>92</v>
      </c>
      <c r="I2" s="82"/>
      <c r="J2" s="82"/>
    </row>
    <row r="3" spans="1:28">
      <c r="H3" s="81" t="s">
        <v>362</v>
      </c>
      <c r="I3" s="82"/>
      <c r="J3" s="246"/>
      <c r="K3" s="246"/>
      <c r="L3" s="246"/>
    </row>
    <row r="4" spans="1:28">
      <c r="H4" s="81" t="s">
        <v>372</v>
      </c>
      <c r="I4" s="82"/>
      <c r="J4" s="4" t="s">
        <v>424</v>
      </c>
    </row>
    <row r="5" spans="1:28" ht="10.5" customHeight="1">
      <c r="A5" s="299" t="s">
        <v>363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</row>
    <row r="6" spans="1:28" ht="26.25" customHeight="1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</row>
    <row r="7" spans="1:28" ht="15.75" hidden="1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</row>
    <row r="8" spans="1:28" ht="15.75" hidden="1" customHeight="1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</row>
    <row r="9" spans="1:28" s="93" customFormat="1" ht="103.5" customHeight="1">
      <c r="A9" s="94"/>
      <c r="B9" s="100" t="s">
        <v>250</v>
      </c>
      <c r="C9" s="100" t="s">
        <v>247</v>
      </c>
      <c r="D9" s="100" t="s">
        <v>248</v>
      </c>
      <c r="E9" s="100" t="s">
        <v>251</v>
      </c>
      <c r="F9" s="100" t="s">
        <v>250</v>
      </c>
      <c r="G9" s="100" t="s">
        <v>247</v>
      </c>
      <c r="H9" s="100" t="s">
        <v>248</v>
      </c>
      <c r="I9" s="100" t="s">
        <v>249</v>
      </c>
      <c r="J9" s="100" t="s">
        <v>252</v>
      </c>
      <c r="K9" s="100" t="s">
        <v>247</v>
      </c>
      <c r="L9" s="100" t="s">
        <v>248</v>
      </c>
      <c r="M9" s="100" t="s">
        <v>253</v>
      </c>
    </row>
    <row r="10" spans="1:28">
      <c r="A10" s="96" t="s">
        <v>245</v>
      </c>
      <c r="B10" s="83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</row>
    <row r="11" spans="1:28">
      <c r="A11" s="97" t="s">
        <v>246</v>
      </c>
      <c r="B11" s="83"/>
      <c r="C11" s="83"/>
      <c r="D11" s="83"/>
      <c r="E11" s="83"/>
      <c r="F11" s="101"/>
      <c r="G11" s="101"/>
      <c r="H11" s="101"/>
      <c r="I11" s="101"/>
      <c r="J11" s="101"/>
      <c r="K11" s="101"/>
      <c r="L11" s="101"/>
      <c r="M11" s="101"/>
    </row>
    <row r="12" spans="1:28" ht="38.25">
      <c r="A12" s="98" t="s">
        <v>209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</row>
    <row r="13" spans="1:28" ht="51">
      <c r="A13" s="99" t="s">
        <v>211</v>
      </c>
      <c r="B13" s="83">
        <v>0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</row>
    <row r="14" spans="1:28" ht="69.75" customHeight="1">
      <c r="A14" s="1" t="s">
        <v>268</v>
      </c>
      <c r="C14" s="95"/>
      <c r="K14" s="4" t="s">
        <v>269</v>
      </c>
    </row>
    <row r="15" spans="1:28">
      <c r="AB15" t="s">
        <v>254</v>
      </c>
    </row>
  </sheetData>
  <mergeCells count="1">
    <mergeCell ref="A5:M8"/>
  </mergeCells>
  <phoneticPr fontId="15" type="noConversion"/>
  <pageMargins left="0.70866141732283472" right="0.70866141732283472" top="0.74803149606299213" bottom="0.74803149606299213" header="0.31496062992125984" footer="0.31496062992125984"/>
  <pageSetup paperSize="7" scale="63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18"/>
  <sheetViews>
    <sheetView tabSelected="1" view="pageBreakPreview" zoomScaleNormal="100" zoomScaleSheetLayoutView="100" workbookViewId="0">
      <selection activeCell="F4" sqref="F4:H4"/>
    </sheetView>
  </sheetViews>
  <sheetFormatPr defaultRowHeight="24.95" customHeight="1"/>
  <cols>
    <col min="1" max="1" width="39.42578125" style="102" customWidth="1"/>
    <col min="2" max="2" width="11.7109375" style="102" customWidth="1"/>
    <col min="3" max="3" width="13" style="102" customWidth="1"/>
    <col min="4" max="4" width="12.7109375" style="102" customWidth="1"/>
    <col min="5" max="5" width="10.85546875" style="102" customWidth="1"/>
    <col min="6" max="6" width="12.5703125" style="102" customWidth="1"/>
    <col min="7" max="7" width="11" style="102" customWidth="1"/>
    <col min="8" max="8" width="12.28515625" style="102" customWidth="1"/>
    <col min="9" max="9" width="10.85546875" style="102" customWidth="1"/>
    <col min="10" max="16384" width="9.140625" style="102"/>
  </cols>
  <sheetData>
    <row r="1" spans="1:10" ht="24.95" customHeight="1">
      <c r="H1" s="196" t="s">
        <v>292</v>
      </c>
      <c r="I1" s="247"/>
    </row>
    <row r="2" spans="1:10" ht="15" customHeight="1">
      <c r="H2" s="196" t="s">
        <v>293</v>
      </c>
    </row>
    <row r="3" spans="1:10" ht="14.25" customHeight="1">
      <c r="H3" s="196" t="s">
        <v>294</v>
      </c>
    </row>
    <row r="4" spans="1:10" ht="16.5" customHeight="1">
      <c r="F4" s="301" t="s">
        <v>425</v>
      </c>
      <c r="G4" s="301"/>
      <c r="H4" s="301"/>
      <c r="I4" s="244"/>
      <c r="J4" s="244"/>
    </row>
    <row r="5" spans="1:10" ht="16.5" customHeight="1">
      <c r="H5" s="196"/>
    </row>
    <row r="6" spans="1:10" ht="21" customHeight="1">
      <c r="A6" s="302" t="s">
        <v>378</v>
      </c>
      <c r="B6" s="302"/>
      <c r="C6" s="302"/>
      <c r="D6" s="302"/>
      <c r="E6" s="302"/>
      <c r="F6" s="302"/>
      <c r="G6" s="302"/>
      <c r="H6" s="302"/>
      <c r="I6" s="302"/>
    </row>
    <row r="7" spans="1:10" ht="24.95" customHeight="1">
      <c r="A7" s="303" t="s">
        <v>387</v>
      </c>
      <c r="B7" s="303"/>
      <c r="C7" s="303"/>
      <c r="D7" s="303"/>
      <c r="E7" s="303"/>
      <c r="F7" s="303"/>
      <c r="G7" s="303"/>
      <c r="H7" s="303"/>
      <c r="I7" s="303"/>
    </row>
    <row r="8" spans="1:10" ht="24.95" customHeight="1">
      <c r="A8" s="196"/>
      <c r="H8" s="198" t="s">
        <v>360</v>
      </c>
      <c r="I8" s="198"/>
    </row>
    <row r="9" spans="1:10" ht="24.95" customHeight="1">
      <c r="A9" s="319" t="s">
        <v>111</v>
      </c>
      <c r="B9" s="320" t="s">
        <v>112</v>
      </c>
      <c r="C9" s="319" t="s">
        <v>196</v>
      </c>
      <c r="D9" s="319" t="s">
        <v>146</v>
      </c>
      <c r="E9" s="319" t="s">
        <v>147</v>
      </c>
      <c r="F9" s="319" t="s">
        <v>295</v>
      </c>
      <c r="G9" s="319" t="s">
        <v>296</v>
      </c>
      <c r="H9" s="319" t="s">
        <v>297</v>
      </c>
      <c r="I9" s="319" t="s">
        <v>298</v>
      </c>
    </row>
    <row r="10" spans="1:10" ht="24.95" customHeight="1">
      <c r="A10" s="319"/>
      <c r="B10" s="320"/>
      <c r="C10" s="319"/>
      <c r="D10" s="319"/>
      <c r="E10" s="319"/>
      <c r="F10" s="319"/>
      <c r="G10" s="319"/>
      <c r="H10" s="319"/>
      <c r="I10" s="319"/>
    </row>
    <row r="11" spans="1:10" ht="24.95" customHeight="1">
      <c r="A11" s="199">
        <v>1</v>
      </c>
      <c r="B11" s="199">
        <v>2</v>
      </c>
      <c r="C11" s="199">
        <v>3</v>
      </c>
      <c r="D11" s="199">
        <v>4</v>
      </c>
      <c r="E11" s="199">
        <v>5</v>
      </c>
      <c r="F11" s="199">
        <v>6</v>
      </c>
      <c r="G11" s="199">
        <v>7</v>
      </c>
      <c r="H11" s="199">
        <v>8</v>
      </c>
      <c r="I11" s="199">
        <v>9</v>
      </c>
    </row>
    <row r="12" spans="1:10" ht="24.95" customHeight="1">
      <c r="A12" s="200" t="s">
        <v>299</v>
      </c>
      <c r="B12" s="220" t="s">
        <v>116</v>
      </c>
      <c r="C12" s="201">
        <v>996</v>
      </c>
      <c r="D12" s="201" t="s">
        <v>300</v>
      </c>
      <c r="E12" s="201">
        <v>0</v>
      </c>
      <c r="F12" s="201">
        <v>0</v>
      </c>
      <c r="G12" s="202">
        <f>G13</f>
        <v>263</v>
      </c>
      <c r="H12" s="202">
        <f t="shared" ref="H12:I13" si="0">H13</f>
        <v>262</v>
      </c>
      <c r="I12" s="202">
        <f t="shared" si="0"/>
        <v>263</v>
      </c>
    </row>
    <row r="13" spans="1:10" ht="15.95" customHeight="1">
      <c r="A13" s="200" t="s">
        <v>151</v>
      </c>
      <c r="B13" s="220" t="s">
        <v>116</v>
      </c>
      <c r="C13" s="201">
        <v>996</v>
      </c>
      <c r="D13" s="201" t="s">
        <v>300</v>
      </c>
      <c r="E13" s="201">
        <v>0</v>
      </c>
      <c r="F13" s="201">
        <v>0</v>
      </c>
      <c r="G13" s="202">
        <f>G14</f>
        <v>263</v>
      </c>
      <c r="H13" s="202">
        <f t="shared" si="0"/>
        <v>262</v>
      </c>
      <c r="I13" s="202">
        <f t="shared" si="0"/>
        <v>263</v>
      </c>
    </row>
    <row r="14" spans="1:10" ht="24.95" customHeight="1">
      <c r="A14" s="200" t="s">
        <v>149</v>
      </c>
      <c r="B14" s="220" t="s">
        <v>116</v>
      </c>
      <c r="C14" s="201">
        <v>996</v>
      </c>
      <c r="D14" s="201" t="s">
        <v>300</v>
      </c>
      <c r="E14" s="201">
        <v>120</v>
      </c>
      <c r="F14" s="201">
        <v>0</v>
      </c>
      <c r="G14" s="202">
        <f>G15+G18</f>
        <v>263</v>
      </c>
      <c r="H14" s="202">
        <f t="shared" ref="H14:I14" si="1">H15+H18</f>
        <v>262</v>
      </c>
      <c r="I14" s="202">
        <f t="shared" si="1"/>
        <v>263</v>
      </c>
    </row>
    <row r="15" spans="1:10" ht="15.95" customHeight="1">
      <c r="A15" s="200" t="s">
        <v>301</v>
      </c>
      <c r="B15" s="220" t="s">
        <v>116</v>
      </c>
      <c r="C15" s="201">
        <v>996</v>
      </c>
      <c r="D15" s="201" t="s">
        <v>300</v>
      </c>
      <c r="E15" s="201">
        <v>121</v>
      </c>
      <c r="F15" s="201">
        <v>210</v>
      </c>
      <c r="G15" s="202">
        <f>G16+G17</f>
        <v>260</v>
      </c>
      <c r="H15" s="202">
        <f t="shared" ref="H15:I15" si="2">H16+H17</f>
        <v>260</v>
      </c>
      <c r="I15" s="202">
        <f t="shared" si="2"/>
        <v>260</v>
      </c>
    </row>
    <row r="16" spans="1:10" ht="15.95" customHeight="1">
      <c r="A16" s="203" t="s">
        <v>302</v>
      </c>
      <c r="B16" s="221" t="s">
        <v>116</v>
      </c>
      <c r="C16" s="204">
        <v>996</v>
      </c>
      <c r="D16" s="204" t="s">
        <v>300</v>
      </c>
      <c r="E16" s="204">
        <v>121</v>
      </c>
      <c r="F16" s="204">
        <v>211</v>
      </c>
      <c r="G16" s="205">
        <v>200</v>
      </c>
      <c r="H16" s="205">
        <v>200</v>
      </c>
      <c r="I16" s="205">
        <v>200</v>
      </c>
    </row>
    <row r="17" spans="1:9" ht="15.95" customHeight="1">
      <c r="A17" s="203" t="s">
        <v>303</v>
      </c>
      <c r="B17" s="221" t="s">
        <v>116</v>
      </c>
      <c r="C17" s="204">
        <v>996</v>
      </c>
      <c r="D17" s="204" t="s">
        <v>300</v>
      </c>
      <c r="E17" s="204">
        <v>121</v>
      </c>
      <c r="F17" s="204">
        <v>213</v>
      </c>
      <c r="G17" s="205">
        <v>60</v>
      </c>
      <c r="H17" s="205">
        <v>60</v>
      </c>
      <c r="I17" s="205">
        <v>60</v>
      </c>
    </row>
    <row r="18" spans="1:9" ht="15.95" customHeight="1">
      <c r="A18" s="200" t="s">
        <v>304</v>
      </c>
      <c r="B18" s="220" t="s">
        <v>116</v>
      </c>
      <c r="C18" s="201">
        <v>996</v>
      </c>
      <c r="D18" s="201">
        <v>7707003</v>
      </c>
      <c r="E18" s="201">
        <v>122</v>
      </c>
      <c r="F18" s="201">
        <v>212</v>
      </c>
      <c r="G18" s="202">
        <v>3</v>
      </c>
      <c r="H18" s="202">
        <v>2</v>
      </c>
      <c r="I18" s="202">
        <v>3</v>
      </c>
    </row>
    <row r="19" spans="1:9" ht="24.95" customHeight="1">
      <c r="A19" s="200" t="s">
        <v>117</v>
      </c>
      <c r="B19" s="220" t="s">
        <v>118</v>
      </c>
      <c r="C19" s="201">
        <v>996</v>
      </c>
      <c r="D19" s="201" t="s">
        <v>305</v>
      </c>
      <c r="E19" s="201">
        <v>0</v>
      </c>
      <c r="F19" s="201">
        <v>0</v>
      </c>
      <c r="G19" s="202">
        <f>G20</f>
        <v>1608</v>
      </c>
      <c r="H19" s="202">
        <f t="shared" ref="H19:I19" si="3">H20</f>
        <v>1498.4</v>
      </c>
      <c r="I19" s="202">
        <f t="shared" si="3"/>
        <v>1651.7</v>
      </c>
    </row>
    <row r="20" spans="1:9" ht="15.95" customHeight="1">
      <c r="A20" s="200" t="s">
        <v>153</v>
      </c>
      <c r="B20" s="220" t="s">
        <v>118</v>
      </c>
      <c r="C20" s="201">
        <v>996</v>
      </c>
      <c r="D20" s="201" t="s">
        <v>306</v>
      </c>
      <c r="E20" s="201">
        <v>0</v>
      </c>
      <c r="F20" s="201">
        <v>200</v>
      </c>
      <c r="G20" s="202">
        <f>G21+G25+G34+G37+G24</f>
        <v>1608</v>
      </c>
      <c r="H20" s="202">
        <f t="shared" ref="H20" si="4">H21+H25+H34+H37+H24</f>
        <v>1498.4</v>
      </c>
      <c r="I20" s="202">
        <f>I21+I25+I34+I37+I24</f>
        <v>1651.7</v>
      </c>
    </row>
    <row r="21" spans="1:9" ht="24.95" customHeight="1">
      <c r="A21" s="200" t="s">
        <v>307</v>
      </c>
      <c r="B21" s="220" t="s">
        <v>118</v>
      </c>
      <c r="C21" s="201">
        <v>996</v>
      </c>
      <c r="D21" s="201" t="s">
        <v>306</v>
      </c>
      <c r="E21" s="201">
        <v>0</v>
      </c>
      <c r="F21" s="201">
        <v>210</v>
      </c>
      <c r="G21" s="202">
        <f>G22+G23</f>
        <v>1380.7</v>
      </c>
      <c r="H21" s="202">
        <f t="shared" ref="H21:I21" si="5">H22+H23</f>
        <v>1380</v>
      </c>
      <c r="I21" s="202">
        <f t="shared" si="5"/>
        <v>1380</v>
      </c>
    </row>
    <row r="22" spans="1:9" ht="15.95" customHeight="1">
      <c r="A22" s="203" t="s">
        <v>308</v>
      </c>
      <c r="B22" s="221" t="s">
        <v>118</v>
      </c>
      <c r="C22" s="204">
        <v>996</v>
      </c>
      <c r="D22" s="204" t="s">
        <v>306</v>
      </c>
      <c r="E22" s="204">
        <v>121</v>
      </c>
      <c r="F22" s="204">
        <v>211</v>
      </c>
      <c r="G22" s="205">
        <v>1060.7</v>
      </c>
      <c r="H22" s="205">
        <v>1060</v>
      </c>
      <c r="I22" s="205">
        <v>1060</v>
      </c>
    </row>
    <row r="23" spans="1:9" ht="15.95" customHeight="1">
      <c r="A23" s="203" t="s">
        <v>309</v>
      </c>
      <c r="B23" s="221" t="s">
        <v>118</v>
      </c>
      <c r="C23" s="204">
        <v>996</v>
      </c>
      <c r="D23" s="204" t="s">
        <v>306</v>
      </c>
      <c r="E23" s="204">
        <v>121</v>
      </c>
      <c r="F23" s="204">
        <v>213</v>
      </c>
      <c r="G23" s="205">
        <v>320</v>
      </c>
      <c r="H23" s="205">
        <v>320</v>
      </c>
      <c r="I23" s="205">
        <v>320</v>
      </c>
    </row>
    <row r="24" spans="1:9" ht="15.95" customHeight="1">
      <c r="A24" s="200" t="s">
        <v>304</v>
      </c>
      <c r="B24" s="220" t="s">
        <v>118</v>
      </c>
      <c r="C24" s="201">
        <v>996</v>
      </c>
      <c r="D24" s="201" t="s">
        <v>306</v>
      </c>
      <c r="E24" s="201">
        <v>122</v>
      </c>
      <c r="F24" s="201">
        <v>212</v>
      </c>
      <c r="G24" s="202">
        <v>3</v>
      </c>
      <c r="H24" s="202">
        <v>2</v>
      </c>
      <c r="I24" s="202">
        <v>3</v>
      </c>
    </row>
    <row r="25" spans="1:9" ht="15.95" customHeight="1">
      <c r="A25" s="200" t="s">
        <v>310</v>
      </c>
      <c r="B25" s="220" t="s">
        <v>118</v>
      </c>
      <c r="C25" s="201">
        <v>996</v>
      </c>
      <c r="D25" s="201" t="s">
        <v>306</v>
      </c>
      <c r="E25" s="201">
        <v>240</v>
      </c>
      <c r="F25" s="201">
        <v>220</v>
      </c>
      <c r="G25" s="202">
        <f>G26+G27+G28+G29+G31+G32+G33</f>
        <v>165</v>
      </c>
      <c r="H25" s="202">
        <f t="shared" ref="H25:I25" si="6">H26+H27+H28+H29+H31+H32+H33</f>
        <v>87.4</v>
      </c>
      <c r="I25" s="202">
        <f t="shared" si="6"/>
        <v>193.7</v>
      </c>
    </row>
    <row r="26" spans="1:9" ht="15.95" customHeight="1">
      <c r="A26" s="203" t="s">
        <v>311</v>
      </c>
      <c r="B26" s="221" t="s">
        <v>118</v>
      </c>
      <c r="C26" s="204">
        <v>996</v>
      </c>
      <c r="D26" s="204" t="s">
        <v>312</v>
      </c>
      <c r="E26" s="204">
        <v>242</v>
      </c>
      <c r="F26" s="204">
        <v>221</v>
      </c>
      <c r="G26" s="205">
        <v>50</v>
      </c>
      <c r="H26" s="205">
        <v>32.4</v>
      </c>
      <c r="I26" s="205">
        <v>66.7</v>
      </c>
    </row>
    <row r="27" spans="1:9" ht="15.95" customHeight="1">
      <c r="A27" s="203" t="s">
        <v>313</v>
      </c>
      <c r="B27" s="221" t="s">
        <v>118</v>
      </c>
      <c r="C27" s="204">
        <v>996</v>
      </c>
      <c r="D27" s="204" t="s">
        <v>306</v>
      </c>
      <c r="E27" s="204">
        <v>244</v>
      </c>
      <c r="F27" s="204">
        <v>222</v>
      </c>
      <c r="G27" s="205">
        <v>2</v>
      </c>
      <c r="H27" s="205">
        <v>2</v>
      </c>
      <c r="I27" s="205">
        <v>2</v>
      </c>
    </row>
    <row r="28" spans="1:9" ht="15.95" customHeight="1">
      <c r="A28" s="203" t="s">
        <v>314</v>
      </c>
      <c r="B28" s="221" t="s">
        <v>118</v>
      </c>
      <c r="C28" s="204">
        <v>996</v>
      </c>
      <c r="D28" s="204" t="s">
        <v>306</v>
      </c>
      <c r="E28" s="204">
        <v>244</v>
      </c>
      <c r="F28" s="204">
        <v>223</v>
      </c>
      <c r="G28" s="205">
        <v>30</v>
      </c>
      <c r="H28" s="205">
        <v>30</v>
      </c>
      <c r="I28" s="205">
        <v>42</v>
      </c>
    </row>
    <row r="29" spans="1:9" ht="15.95" customHeight="1">
      <c r="A29" s="321" t="s">
        <v>315</v>
      </c>
      <c r="B29" s="322" t="s">
        <v>118</v>
      </c>
      <c r="C29" s="323">
        <v>996</v>
      </c>
      <c r="D29" s="323" t="s">
        <v>306</v>
      </c>
      <c r="E29" s="323">
        <v>242</v>
      </c>
      <c r="F29" s="204">
        <v>225</v>
      </c>
      <c r="G29" s="324">
        <v>2</v>
      </c>
      <c r="H29" s="324">
        <v>2</v>
      </c>
      <c r="I29" s="324">
        <v>2</v>
      </c>
    </row>
    <row r="30" spans="1:9" ht="24.95" hidden="1" customHeight="1">
      <c r="A30" s="321"/>
      <c r="B30" s="322"/>
      <c r="C30" s="323"/>
      <c r="D30" s="323"/>
      <c r="E30" s="323"/>
      <c r="F30" s="204"/>
      <c r="G30" s="324"/>
      <c r="H30" s="324"/>
      <c r="I30" s="324"/>
    </row>
    <row r="31" spans="1:9" ht="15.95" customHeight="1">
      <c r="A31" s="203" t="s">
        <v>315</v>
      </c>
      <c r="B31" s="221" t="s">
        <v>118</v>
      </c>
      <c r="C31" s="204">
        <v>996</v>
      </c>
      <c r="D31" s="204" t="s">
        <v>306</v>
      </c>
      <c r="E31" s="204">
        <v>244</v>
      </c>
      <c r="F31" s="204">
        <v>225</v>
      </c>
      <c r="G31" s="205">
        <v>30</v>
      </c>
      <c r="H31" s="205">
        <v>5</v>
      </c>
      <c r="I31" s="205">
        <v>20</v>
      </c>
    </row>
    <row r="32" spans="1:9" ht="15.95" customHeight="1">
      <c r="A32" s="203" t="s">
        <v>316</v>
      </c>
      <c r="B32" s="221" t="s">
        <v>118</v>
      </c>
      <c r="C32" s="204">
        <v>996</v>
      </c>
      <c r="D32" s="204" t="s">
        <v>306</v>
      </c>
      <c r="E32" s="204">
        <v>242</v>
      </c>
      <c r="F32" s="204">
        <v>226</v>
      </c>
      <c r="G32" s="205">
        <v>31</v>
      </c>
      <c r="H32" s="205">
        <v>11</v>
      </c>
      <c r="I32" s="205">
        <v>41</v>
      </c>
    </row>
    <row r="33" spans="1:9" ht="15.95" customHeight="1">
      <c r="A33" s="203" t="s">
        <v>316</v>
      </c>
      <c r="B33" s="221" t="s">
        <v>118</v>
      </c>
      <c r="C33" s="204">
        <v>996</v>
      </c>
      <c r="D33" s="204" t="s">
        <v>306</v>
      </c>
      <c r="E33" s="204">
        <v>244</v>
      </c>
      <c r="F33" s="204">
        <v>226</v>
      </c>
      <c r="G33" s="205">
        <v>20</v>
      </c>
      <c r="H33" s="205">
        <v>5</v>
      </c>
      <c r="I33" s="205">
        <v>20</v>
      </c>
    </row>
    <row r="34" spans="1:9" ht="15.95" customHeight="1">
      <c r="A34" s="200" t="s">
        <v>317</v>
      </c>
      <c r="B34" s="220" t="s">
        <v>118</v>
      </c>
      <c r="C34" s="201">
        <v>996</v>
      </c>
      <c r="D34" s="204" t="s">
        <v>306</v>
      </c>
      <c r="E34" s="201">
        <v>0</v>
      </c>
      <c r="F34" s="201">
        <v>290</v>
      </c>
      <c r="G34" s="202">
        <f>G35+G36</f>
        <v>7</v>
      </c>
      <c r="H34" s="202">
        <f t="shared" ref="H34:I34" si="7">H35+H36</f>
        <v>7</v>
      </c>
      <c r="I34" s="202">
        <f t="shared" si="7"/>
        <v>7</v>
      </c>
    </row>
    <row r="35" spans="1:9" ht="15.95" customHeight="1">
      <c r="A35" s="203" t="s">
        <v>318</v>
      </c>
      <c r="B35" s="221" t="s">
        <v>118</v>
      </c>
      <c r="C35" s="204">
        <v>996</v>
      </c>
      <c r="D35" s="204" t="s">
        <v>306</v>
      </c>
      <c r="E35" s="204">
        <v>244</v>
      </c>
      <c r="F35" s="204">
        <v>290</v>
      </c>
      <c r="G35" s="205">
        <v>5</v>
      </c>
      <c r="H35" s="205">
        <v>5</v>
      </c>
      <c r="I35" s="205">
        <v>5</v>
      </c>
    </row>
    <row r="36" spans="1:9" ht="15.95" customHeight="1">
      <c r="A36" s="203" t="s">
        <v>318</v>
      </c>
      <c r="B36" s="221" t="s">
        <v>118</v>
      </c>
      <c r="C36" s="204">
        <v>996</v>
      </c>
      <c r="D36" s="204" t="s">
        <v>306</v>
      </c>
      <c r="E36" s="204">
        <v>852</v>
      </c>
      <c r="F36" s="204">
        <v>290</v>
      </c>
      <c r="G36" s="205">
        <v>2</v>
      </c>
      <c r="H36" s="205">
        <v>2</v>
      </c>
      <c r="I36" s="205">
        <v>2</v>
      </c>
    </row>
    <row r="37" spans="1:9" ht="15.95" customHeight="1">
      <c r="A37" s="200" t="s">
        <v>319</v>
      </c>
      <c r="B37" s="220" t="s">
        <v>118</v>
      </c>
      <c r="C37" s="201">
        <v>996</v>
      </c>
      <c r="D37" s="201" t="s">
        <v>306</v>
      </c>
      <c r="E37" s="201">
        <v>0</v>
      </c>
      <c r="F37" s="201">
        <v>300</v>
      </c>
      <c r="G37" s="202">
        <f>G38+G39+G40</f>
        <v>52.3</v>
      </c>
      <c r="H37" s="202">
        <f t="shared" ref="H37:I37" si="8">H38+H39+H40</f>
        <v>22</v>
      </c>
      <c r="I37" s="202">
        <f t="shared" si="8"/>
        <v>68</v>
      </c>
    </row>
    <row r="38" spans="1:9" ht="15.95" customHeight="1">
      <c r="A38" s="203" t="s">
        <v>320</v>
      </c>
      <c r="B38" s="221" t="s">
        <v>118</v>
      </c>
      <c r="C38" s="204">
        <v>996</v>
      </c>
      <c r="D38" s="204" t="s">
        <v>306</v>
      </c>
      <c r="E38" s="204">
        <v>244</v>
      </c>
      <c r="F38" s="204">
        <v>310</v>
      </c>
      <c r="G38" s="205">
        <v>5</v>
      </c>
      <c r="H38" s="205">
        <v>5</v>
      </c>
      <c r="I38" s="205">
        <v>15</v>
      </c>
    </row>
    <row r="39" spans="1:9" ht="15.95" customHeight="1">
      <c r="A39" s="203" t="s">
        <v>321</v>
      </c>
      <c r="B39" s="221" t="s">
        <v>118</v>
      </c>
      <c r="C39" s="204">
        <v>996</v>
      </c>
      <c r="D39" s="204" t="s">
        <v>306</v>
      </c>
      <c r="E39" s="204">
        <v>242</v>
      </c>
      <c r="F39" s="204">
        <v>340</v>
      </c>
      <c r="G39" s="205">
        <v>2</v>
      </c>
      <c r="H39" s="205">
        <v>2</v>
      </c>
      <c r="I39" s="205">
        <v>12</v>
      </c>
    </row>
    <row r="40" spans="1:9" ht="15.95" customHeight="1">
      <c r="A40" s="203" t="s">
        <v>321</v>
      </c>
      <c r="B40" s="221" t="s">
        <v>118</v>
      </c>
      <c r="C40" s="204">
        <v>996</v>
      </c>
      <c r="D40" s="204" t="s">
        <v>306</v>
      </c>
      <c r="E40" s="204">
        <v>244</v>
      </c>
      <c r="F40" s="204">
        <v>340</v>
      </c>
      <c r="G40" s="205">
        <v>45.3</v>
      </c>
      <c r="H40" s="205">
        <v>15</v>
      </c>
      <c r="I40" s="205">
        <v>41</v>
      </c>
    </row>
    <row r="41" spans="1:9" ht="24.95" customHeight="1">
      <c r="A41" s="200" t="s">
        <v>322</v>
      </c>
      <c r="B41" s="220" t="s">
        <v>120</v>
      </c>
      <c r="C41" s="201">
        <v>996</v>
      </c>
      <c r="D41" s="201" t="s">
        <v>305</v>
      </c>
      <c r="E41" s="201">
        <v>500</v>
      </c>
      <c r="F41" s="201">
        <v>0</v>
      </c>
      <c r="G41" s="202">
        <f>G42</f>
        <v>9</v>
      </c>
      <c r="H41" s="202">
        <f t="shared" ref="H41:I41" si="9">H42</f>
        <v>9</v>
      </c>
      <c r="I41" s="202">
        <f t="shared" si="9"/>
        <v>9</v>
      </c>
    </row>
    <row r="42" spans="1:9" ht="24.95" customHeight="1">
      <c r="A42" s="203" t="s">
        <v>323</v>
      </c>
      <c r="B42" s="221" t="s">
        <v>120</v>
      </c>
      <c r="C42" s="204">
        <v>996</v>
      </c>
      <c r="D42" s="204" t="s">
        <v>324</v>
      </c>
      <c r="E42" s="204">
        <v>500</v>
      </c>
      <c r="F42" s="204">
        <v>250</v>
      </c>
      <c r="G42" s="205">
        <v>9</v>
      </c>
      <c r="H42" s="205">
        <v>9</v>
      </c>
      <c r="I42" s="205">
        <v>9</v>
      </c>
    </row>
    <row r="43" spans="1:9" ht="15.95" customHeight="1">
      <c r="A43" s="203" t="s">
        <v>325</v>
      </c>
      <c r="B43" s="221" t="s">
        <v>120</v>
      </c>
      <c r="C43" s="204">
        <v>996</v>
      </c>
      <c r="D43" s="204" t="s">
        <v>324</v>
      </c>
      <c r="E43" s="204">
        <v>540</v>
      </c>
      <c r="F43" s="204">
        <v>251</v>
      </c>
      <c r="G43" s="205">
        <v>9</v>
      </c>
      <c r="H43" s="205">
        <v>9</v>
      </c>
      <c r="I43" s="205">
        <v>9</v>
      </c>
    </row>
    <row r="44" spans="1:9" ht="24.95" customHeight="1">
      <c r="A44" s="200" t="s">
        <v>326</v>
      </c>
      <c r="B44" s="220" t="s">
        <v>361</v>
      </c>
      <c r="C44" s="201">
        <v>996</v>
      </c>
      <c r="D44" s="201" t="s">
        <v>327</v>
      </c>
      <c r="E44" s="201">
        <v>880</v>
      </c>
      <c r="F44" s="201">
        <v>290</v>
      </c>
      <c r="G44" s="202">
        <v>0</v>
      </c>
      <c r="H44" s="202">
        <v>95</v>
      </c>
      <c r="I44" s="202">
        <v>0</v>
      </c>
    </row>
    <row r="45" spans="1:9" ht="15.95" customHeight="1">
      <c r="A45" s="200" t="s">
        <v>121</v>
      </c>
      <c r="B45" s="220" t="s">
        <v>122</v>
      </c>
      <c r="C45" s="201">
        <v>996</v>
      </c>
      <c r="D45" s="201" t="s">
        <v>305</v>
      </c>
      <c r="E45" s="201">
        <v>800</v>
      </c>
      <c r="F45" s="201">
        <v>0</v>
      </c>
      <c r="G45" s="202">
        <f>G46</f>
        <v>3</v>
      </c>
      <c r="H45" s="202">
        <f t="shared" ref="H45:I45" si="10">H46</f>
        <v>3</v>
      </c>
      <c r="I45" s="202">
        <f t="shared" si="10"/>
        <v>3</v>
      </c>
    </row>
    <row r="46" spans="1:9" ht="15.95" customHeight="1">
      <c r="A46" s="203" t="s">
        <v>328</v>
      </c>
      <c r="B46" s="221" t="s">
        <v>122</v>
      </c>
      <c r="C46" s="204">
        <v>996</v>
      </c>
      <c r="D46" s="204" t="s">
        <v>329</v>
      </c>
      <c r="E46" s="204">
        <v>800</v>
      </c>
      <c r="F46" s="204">
        <v>0</v>
      </c>
      <c r="G46" s="205">
        <v>3</v>
      </c>
      <c r="H46" s="205">
        <v>3</v>
      </c>
      <c r="I46" s="205">
        <v>3</v>
      </c>
    </row>
    <row r="47" spans="1:9" ht="15.95" customHeight="1">
      <c r="A47" s="203" t="s">
        <v>161</v>
      </c>
      <c r="B47" s="221" t="s">
        <v>122</v>
      </c>
      <c r="C47" s="204">
        <v>996</v>
      </c>
      <c r="D47" s="204" t="s">
        <v>329</v>
      </c>
      <c r="E47" s="204">
        <v>870</v>
      </c>
      <c r="F47" s="204">
        <v>200</v>
      </c>
      <c r="G47" s="205">
        <v>3</v>
      </c>
      <c r="H47" s="205">
        <v>3</v>
      </c>
      <c r="I47" s="205">
        <v>3</v>
      </c>
    </row>
    <row r="48" spans="1:9" ht="15.95" customHeight="1">
      <c r="A48" s="203" t="s">
        <v>318</v>
      </c>
      <c r="B48" s="221" t="s">
        <v>122</v>
      </c>
      <c r="C48" s="204">
        <v>996</v>
      </c>
      <c r="D48" s="204" t="s">
        <v>329</v>
      </c>
      <c r="E48" s="204">
        <v>870</v>
      </c>
      <c r="F48" s="204">
        <v>290</v>
      </c>
      <c r="G48" s="205">
        <v>3</v>
      </c>
      <c r="H48" s="205">
        <v>3</v>
      </c>
      <c r="I48" s="205">
        <v>3</v>
      </c>
    </row>
    <row r="49" spans="1:9" ht="103.5" customHeight="1">
      <c r="A49" s="211" t="s">
        <v>376</v>
      </c>
      <c r="B49" s="223" t="s">
        <v>374</v>
      </c>
      <c r="C49" s="212">
        <v>996</v>
      </c>
      <c r="D49" s="212" t="s">
        <v>375</v>
      </c>
      <c r="E49" s="212">
        <v>200</v>
      </c>
      <c r="F49" s="212">
        <v>0</v>
      </c>
      <c r="G49" s="213">
        <v>0.7</v>
      </c>
      <c r="H49" s="213">
        <v>0.7</v>
      </c>
      <c r="I49" s="213">
        <v>0.7</v>
      </c>
    </row>
    <row r="50" spans="1:9" ht="15.95" customHeight="1">
      <c r="A50" s="206" t="s">
        <v>321</v>
      </c>
      <c r="B50" s="222" t="s">
        <v>374</v>
      </c>
      <c r="C50" s="207">
        <v>996</v>
      </c>
      <c r="D50" s="207" t="s">
        <v>375</v>
      </c>
      <c r="E50" s="207">
        <v>244</v>
      </c>
      <c r="F50" s="207">
        <v>340</v>
      </c>
      <c r="G50" s="208">
        <v>0.7</v>
      </c>
      <c r="H50" s="208">
        <v>0.7</v>
      </c>
      <c r="I50" s="208">
        <v>0.7</v>
      </c>
    </row>
    <row r="51" spans="1:9" ht="15.95" customHeight="1">
      <c r="A51" s="200" t="s">
        <v>188</v>
      </c>
      <c r="B51" s="220" t="s">
        <v>187</v>
      </c>
      <c r="C51" s="201">
        <v>996</v>
      </c>
      <c r="D51" s="201" t="s">
        <v>330</v>
      </c>
      <c r="E51" s="201">
        <v>0</v>
      </c>
      <c r="F51" s="201">
        <v>0</v>
      </c>
      <c r="G51" s="202">
        <f>G52+G55</f>
        <v>39.200000000000003</v>
      </c>
      <c r="H51" s="202">
        <f>H52+H55</f>
        <v>39.700000000000003</v>
      </c>
      <c r="I51" s="202">
        <f>I52+I55</f>
        <v>39.799999999999997</v>
      </c>
    </row>
    <row r="52" spans="1:9" ht="24.95" customHeight="1">
      <c r="A52" s="209" t="s">
        <v>331</v>
      </c>
      <c r="B52" s="220" t="s">
        <v>187</v>
      </c>
      <c r="C52" s="201">
        <v>996</v>
      </c>
      <c r="D52" s="201" t="s">
        <v>330</v>
      </c>
      <c r="E52" s="201">
        <v>120</v>
      </c>
      <c r="F52" s="201">
        <v>210</v>
      </c>
      <c r="G52" s="202">
        <f>G53+G54</f>
        <v>37.5</v>
      </c>
      <c r="H52" s="202">
        <f t="shared" ref="H52:I52" si="11">H53+H54</f>
        <v>37</v>
      </c>
      <c r="I52" s="202">
        <f t="shared" si="11"/>
        <v>37</v>
      </c>
    </row>
    <row r="53" spans="1:9" ht="15.95" customHeight="1">
      <c r="A53" s="210" t="s">
        <v>302</v>
      </c>
      <c r="B53" s="221" t="s">
        <v>187</v>
      </c>
      <c r="C53" s="204">
        <v>996</v>
      </c>
      <c r="D53" s="204" t="s">
        <v>330</v>
      </c>
      <c r="E53" s="204">
        <v>121</v>
      </c>
      <c r="F53" s="204">
        <v>211</v>
      </c>
      <c r="G53" s="205">
        <v>28.5</v>
      </c>
      <c r="H53" s="205">
        <v>28</v>
      </c>
      <c r="I53" s="205">
        <v>28</v>
      </c>
    </row>
    <row r="54" spans="1:9" ht="15.95" customHeight="1">
      <c r="A54" s="210" t="s">
        <v>303</v>
      </c>
      <c r="B54" s="221" t="s">
        <v>187</v>
      </c>
      <c r="C54" s="204">
        <v>996</v>
      </c>
      <c r="D54" s="204" t="s">
        <v>330</v>
      </c>
      <c r="E54" s="204">
        <v>121</v>
      </c>
      <c r="F54" s="204">
        <v>213</v>
      </c>
      <c r="G54" s="205">
        <v>9</v>
      </c>
      <c r="H54" s="205">
        <v>9</v>
      </c>
      <c r="I54" s="205">
        <v>9</v>
      </c>
    </row>
    <row r="55" spans="1:9" ht="15.95" customHeight="1">
      <c r="A55" s="200" t="s">
        <v>319</v>
      </c>
      <c r="B55" s="220" t="s">
        <v>187</v>
      </c>
      <c r="C55" s="201">
        <v>996</v>
      </c>
      <c r="D55" s="201" t="s">
        <v>330</v>
      </c>
      <c r="E55" s="201">
        <v>240</v>
      </c>
      <c r="F55" s="201">
        <v>300</v>
      </c>
      <c r="G55" s="202">
        <f>G56</f>
        <v>1.7</v>
      </c>
      <c r="H55" s="202">
        <f t="shared" ref="H55:I55" si="12">H56</f>
        <v>2.7</v>
      </c>
      <c r="I55" s="202">
        <f t="shared" si="12"/>
        <v>2.8</v>
      </c>
    </row>
    <row r="56" spans="1:9" ht="24.95" customHeight="1">
      <c r="A56" s="203" t="s">
        <v>321</v>
      </c>
      <c r="B56" s="221" t="s">
        <v>187</v>
      </c>
      <c r="C56" s="204">
        <v>996</v>
      </c>
      <c r="D56" s="204" t="s">
        <v>330</v>
      </c>
      <c r="E56" s="204">
        <v>244</v>
      </c>
      <c r="F56" s="204">
        <v>340</v>
      </c>
      <c r="G56" s="205">
        <v>1.7</v>
      </c>
      <c r="H56" s="205">
        <v>2.7</v>
      </c>
      <c r="I56" s="205">
        <v>2.8</v>
      </c>
    </row>
    <row r="57" spans="1:9" ht="24.95" customHeight="1">
      <c r="A57" s="315" t="s">
        <v>332</v>
      </c>
      <c r="B57" s="316" t="s">
        <v>126</v>
      </c>
      <c r="C57" s="318">
        <v>996</v>
      </c>
      <c r="D57" s="318" t="s">
        <v>305</v>
      </c>
      <c r="E57" s="318">
        <v>0</v>
      </c>
      <c r="F57" s="318">
        <v>0</v>
      </c>
      <c r="G57" s="314">
        <f>G59+G61</f>
        <v>20.100000000000001</v>
      </c>
      <c r="H57" s="314">
        <f t="shared" ref="H57:I57" si="13">H59+H61</f>
        <v>20.8</v>
      </c>
      <c r="I57" s="314">
        <f t="shared" si="13"/>
        <v>20.8</v>
      </c>
    </row>
    <row r="58" spans="1:9" ht="24.95" customHeight="1">
      <c r="A58" s="315"/>
      <c r="B58" s="316"/>
      <c r="C58" s="318"/>
      <c r="D58" s="318"/>
      <c r="E58" s="318"/>
      <c r="F58" s="318"/>
      <c r="G58" s="314"/>
      <c r="H58" s="314"/>
      <c r="I58" s="314"/>
    </row>
    <row r="59" spans="1:9" ht="24.95" customHeight="1">
      <c r="A59" s="200" t="s">
        <v>333</v>
      </c>
      <c r="B59" s="220" t="s">
        <v>126</v>
      </c>
      <c r="C59" s="201">
        <v>996</v>
      </c>
      <c r="D59" s="201" t="s">
        <v>305</v>
      </c>
      <c r="E59" s="201">
        <v>0</v>
      </c>
      <c r="F59" s="201">
        <v>0</v>
      </c>
      <c r="G59" s="205">
        <f>G60</f>
        <v>10</v>
      </c>
      <c r="H59" s="205">
        <v>10</v>
      </c>
      <c r="I59" s="205">
        <v>10</v>
      </c>
    </row>
    <row r="60" spans="1:9" ht="15.95" customHeight="1">
      <c r="A60" s="203" t="s">
        <v>334</v>
      </c>
      <c r="B60" s="221" t="s">
        <v>126</v>
      </c>
      <c r="C60" s="204">
        <v>996</v>
      </c>
      <c r="D60" s="204" t="s">
        <v>306</v>
      </c>
      <c r="E60" s="204">
        <v>244</v>
      </c>
      <c r="F60" s="204">
        <v>226</v>
      </c>
      <c r="G60" s="205">
        <v>10</v>
      </c>
      <c r="H60" s="205">
        <v>10</v>
      </c>
      <c r="I60" s="205">
        <v>10</v>
      </c>
    </row>
    <row r="61" spans="1:9" ht="24.95" customHeight="1">
      <c r="A61" s="200" t="s">
        <v>335</v>
      </c>
      <c r="B61" s="220" t="s">
        <v>126</v>
      </c>
      <c r="C61" s="201">
        <v>996</v>
      </c>
      <c r="D61" s="201" t="s">
        <v>336</v>
      </c>
      <c r="E61" s="201">
        <v>0</v>
      </c>
      <c r="F61" s="201">
        <v>0</v>
      </c>
      <c r="G61" s="202">
        <f>G62</f>
        <v>10.1</v>
      </c>
      <c r="H61" s="202">
        <f t="shared" ref="H61:I61" si="14">H62</f>
        <v>10.8</v>
      </c>
      <c r="I61" s="202">
        <f t="shared" si="14"/>
        <v>10.8</v>
      </c>
    </row>
    <row r="62" spans="1:9" ht="15.95" customHeight="1">
      <c r="A62" s="203" t="s">
        <v>36</v>
      </c>
      <c r="B62" s="221" t="s">
        <v>126</v>
      </c>
      <c r="C62" s="204">
        <v>996</v>
      </c>
      <c r="D62" s="204" t="s">
        <v>336</v>
      </c>
      <c r="E62" s="204">
        <v>540</v>
      </c>
      <c r="F62" s="204">
        <v>0</v>
      </c>
      <c r="G62" s="205">
        <v>10.1</v>
      </c>
      <c r="H62" s="205">
        <v>10.8</v>
      </c>
      <c r="I62" s="205">
        <v>10.8</v>
      </c>
    </row>
    <row r="63" spans="1:9" ht="24.95" customHeight="1">
      <c r="A63" s="203" t="s">
        <v>337</v>
      </c>
      <c r="B63" s="221" t="s">
        <v>126</v>
      </c>
      <c r="C63" s="204">
        <v>996</v>
      </c>
      <c r="D63" s="204" t="s">
        <v>336</v>
      </c>
      <c r="E63" s="204">
        <v>540</v>
      </c>
      <c r="F63" s="204">
        <v>251</v>
      </c>
      <c r="G63" s="205">
        <v>10.1</v>
      </c>
      <c r="H63" s="205">
        <v>10.8</v>
      </c>
      <c r="I63" s="205">
        <v>10.8</v>
      </c>
    </row>
    <row r="64" spans="1:9" ht="15.95" customHeight="1">
      <c r="A64" s="200" t="s">
        <v>338</v>
      </c>
      <c r="B64" s="220" t="s">
        <v>128</v>
      </c>
      <c r="C64" s="201">
        <v>996</v>
      </c>
      <c r="D64" s="201" t="s">
        <v>305</v>
      </c>
      <c r="E64" s="201">
        <v>240</v>
      </c>
      <c r="F64" s="201">
        <v>0</v>
      </c>
      <c r="G64" s="202">
        <f>G65</f>
        <v>50</v>
      </c>
      <c r="H64" s="202">
        <f t="shared" ref="H64:I64" si="15">H65</f>
        <v>10</v>
      </c>
      <c r="I64" s="202">
        <f t="shared" si="15"/>
        <v>10</v>
      </c>
    </row>
    <row r="65" spans="1:9" ht="24.95" customHeight="1">
      <c r="A65" s="200" t="s">
        <v>162</v>
      </c>
      <c r="B65" s="221" t="s">
        <v>128</v>
      </c>
      <c r="C65" s="204">
        <v>996</v>
      </c>
      <c r="D65" s="204" t="s">
        <v>339</v>
      </c>
      <c r="E65" s="204">
        <v>244</v>
      </c>
      <c r="F65" s="204">
        <v>0</v>
      </c>
      <c r="G65" s="202">
        <f>G66+G67+G68</f>
        <v>50</v>
      </c>
      <c r="H65" s="202">
        <f t="shared" ref="H65:I65" si="16">H66+H67+H68</f>
        <v>10</v>
      </c>
      <c r="I65" s="202">
        <f t="shared" si="16"/>
        <v>10</v>
      </c>
    </row>
    <row r="66" spans="1:9" ht="15.95" customHeight="1">
      <c r="A66" s="203" t="s">
        <v>334</v>
      </c>
      <c r="B66" s="221" t="s">
        <v>128</v>
      </c>
      <c r="C66" s="204">
        <v>996</v>
      </c>
      <c r="D66" s="204" t="s">
        <v>339</v>
      </c>
      <c r="E66" s="204">
        <v>244</v>
      </c>
      <c r="F66" s="204">
        <v>226</v>
      </c>
      <c r="G66" s="205">
        <v>6</v>
      </c>
      <c r="H66" s="205">
        <v>2</v>
      </c>
      <c r="I66" s="205">
        <v>2</v>
      </c>
    </row>
    <row r="67" spans="1:9" ht="24.95" customHeight="1">
      <c r="A67" s="203" t="s">
        <v>320</v>
      </c>
      <c r="B67" s="221" t="s">
        <v>128</v>
      </c>
      <c r="C67" s="204">
        <v>996</v>
      </c>
      <c r="D67" s="204" t="s">
        <v>339</v>
      </c>
      <c r="E67" s="204">
        <v>244</v>
      </c>
      <c r="F67" s="204">
        <v>310</v>
      </c>
      <c r="G67" s="205">
        <v>40</v>
      </c>
      <c r="H67" s="205">
        <v>5</v>
      </c>
      <c r="I67" s="205">
        <v>5</v>
      </c>
    </row>
    <row r="68" spans="1:9" ht="24.95" customHeight="1">
      <c r="A68" s="203" t="s">
        <v>321</v>
      </c>
      <c r="B68" s="221" t="s">
        <v>128</v>
      </c>
      <c r="C68" s="204">
        <v>996</v>
      </c>
      <c r="D68" s="204" t="s">
        <v>339</v>
      </c>
      <c r="E68" s="204">
        <v>244</v>
      </c>
      <c r="F68" s="204">
        <v>340</v>
      </c>
      <c r="G68" s="205">
        <v>4</v>
      </c>
      <c r="H68" s="205">
        <v>3</v>
      </c>
      <c r="I68" s="205">
        <v>3</v>
      </c>
    </row>
    <row r="69" spans="1:9" ht="15.95" customHeight="1">
      <c r="A69" s="200" t="s">
        <v>340</v>
      </c>
      <c r="B69" s="220" t="s">
        <v>130</v>
      </c>
      <c r="C69" s="201">
        <v>996</v>
      </c>
      <c r="D69" s="201" t="s">
        <v>305</v>
      </c>
      <c r="E69" s="201">
        <v>240</v>
      </c>
      <c r="F69" s="201">
        <v>0</v>
      </c>
      <c r="G69" s="202">
        <f>G70</f>
        <v>110.4</v>
      </c>
      <c r="H69" s="202">
        <f t="shared" ref="H69:I70" si="17">H70</f>
        <v>150.5</v>
      </c>
      <c r="I69" s="202">
        <f t="shared" si="17"/>
        <v>124.8</v>
      </c>
    </row>
    <row r="70" spans="1:9" ht="15.95" customHeight="1">
      <c r="A70" s="200" t="s">
        <v>131</v>
      </c>
      <c r="B70" s="220" t="s">
        <v>132</v>
      </c>
      <c r="C70" s="201">
        <v>996</v>
      </c>
      <c r="D70" s="201" t="s">
        <v>341</v>
      </c>
      <c r="E70" s="201">
        <v>244</v>
      </c>
      <c r="F70" s="201">
        <v>220</v>
      </c>
      <c r="G70" s="202">
        <f>G71</f>
        <v>110.4</v>
      </c>
      <c r="H70" s="202">
        <f t="shared" si="17"/>
        <v>150.5</v>
      </c>
      <c r="I70" s="202">
        <f t="shared" si="17"/>
        <v>124.8</v>
      </c>
    </row>
    <row r="71" spans="1:9" ht="15.95" customHeight="1">
      <c r="A71" s="203" t="s">
        <v>315</v>
      </c>
      <c r="B71" s="221" t="s">
        <v>132</v>
      </c>
      <c r="C71" s="204">
        <v>996</v>
      </c>
      <c r="D71" s="204" t="s">
        <v>342</v>
      </c>
      <c r="E71" s="204">
        <v>244</v>
      </c>
      <c r="F71" s="204">
        <v>225</v>
      </c>
      <c r="G71" s="205">
        <v>110.4</v>
      </c>
      <c r="H71" s="205">
        <v>150.5</v>
      </c>
      <c r="I71" s="205">
        <v>124.8</v>
      </c>
    </row>
    <row r="72" spans="1:9" ht="15.95" customHeight="1">
      <c r="A72" s="200" t="s">
        <v>343</v>
      </c>
      <c r="B72" s="220" t="s">
        <v>134</v>
      </c>
      <c r="C72" s="201">
        <v>996</v>
      </c>
      <c r="D72" s="201" t="s">
        <v>305</v>
      </c>
      <c r="E72" s="201">
        <v>0</v>
      </c>
      <c r="F72" s="201">
        <v>0</v>
      </c>
      <c r="G72" s="202">
        <f>G73</f>
        <v>82.1</v>
      </c>
      <c r="H72" s="202">
        <f t="shared" ref="H72:I72" si="18">H73</f>
        <v>90.2</v>
      </c>
      <c r="I72" s="202">
        <f t="shared" si="18"/>
        <v>50.2</v>
      </c>
    </row>
    <row r="73" spans="1:9" ht="15.95" customHeight="1">
      <c r="A73" s="200" t="s">
        <v>142</v>
      </c>
      <c r="B73" s="220" t="s">
        <v>143</v>
      </c>
      <c r="C73" s="201">
        <v>996</v>
      </c>
      <c r="D73" s="201" t="s">
        <v>305</v>
      </c>
      <c r="E73" s="201">
        <v>0</v>
      </c>
      <c r="F73" s="201">
        <v>0</v>
      </c>
      <c r="G73" s="202">
        <f>G74+G76+G78+G80+G82</f>
        <v>82.1</v>
      </c>
      <c r="H73" s="202">
        <f t="shared" ref="H73:I73" si="19">H74+H76+H78+H80+H82</f>
        <v>90.2</v>
      </c>
      <c r="I73" s="202">
        <f t="shared" si="19"/>
        <v>50.2</v>
      </c>
    </row>
    <row r="74" spans="1:9" ht="24.95" customHeight="1">
      <c r="A74" s="214" t="s">
        <v>163</v>
      </c>
      <c r="B74" s="224" t="s">
        <v>143</v>
      </c>
      <c r="C74" s="215">
        <v>996</v>
      </c>
      <c r="D74" s="215" t="s">
        <v>344</v>
      </c>
      <c r="E74" s="215">
        <v>240</v>
      </c>
      <c r="F74" s="215">
        <v>0</v>
      </c>
      <c r="G74" s="216">
        <f>G75</f>
        <v>5</v>
      </c>
      <c r="H74" s="216">
        <f t="shared" ref="H74:I74" si="20">H75</f>
        <v>12.2</v>
      </c>
      <c r="I74" s="216">
        <f t="shared" si="20"/>
        <v>10</v>
      </c>
    </row>
    <row r="75" spans="1:9" ht="15.95" customHeight="1">
      <c r="A75" s="203" t="s">
        <v>334</v>
      </c>
      <c r="B75" s="221" t="s">
        <v>143</v>
      </c>
      <c r="C75" s="204">
        <v>996</v>
      </c>
      <c r="D75" s="204" t="s">
        <v>344</v>
      </c>
      <c r="E75" s="204">
        <v>244</v>
      </c>
      <c r="F75" s="204">
        <v>226</v>
      </c>
      <c r="G75" s="205">
        <v>5</v>
      </c>
      <c r="H75" s="205">
        <v>12.2</v>
      </c>
      <c r="I75" s="205">
        <v>10</v>
      </c>
    </row>
    <row r="76" spans="1:9" ht="24.95" customHeight="1">
      <c r="A76" s="214" t="s">
        <v>168</v>
      </c>
      <c r="B76" s="221" t="s">
        <v>143</v>
      </c>
      <c r="C76" s="204">
        <v>996</v>
      </c>
      <c r="D76" s="215" t="s">
        <v>342</v>
      </c>
      <c r="E76" s="204">
        <v>244</v>
      </c>
      <c r="F76" s="204">
        <v>0</v>
      </c>
      <c r="G76" s="205">
        <f>G77</f>
        <v>39.1</v>
      </c>
      <c r="H76" s="205">
        <f t="shared" ref="H76:I76" si="21">H77</f>
        <v>26</v>
      </c>
      <c r="I76" s="205">
        <f t="shared" si="21"/>
        <v>5</v>
      </c>
    </row>
    <row r="77" spans="1:9" ht="15.95" customHeight="1">
      <c r="A77" s="203" t="s">
        <v>315</v>
      </c>
      <c r="B77" s="221" t="s">
        <v>143</v>
      </c>
      <c r="C77" s="204">
        <v>996</v>
      </c>
      <c r="D77" s="204" t="s">
        <v>342</v>
      </c>
      <c r="E77" s="204">
        <v>244</v>
      </c>
      <c r="F77" s="204">
        <v>225</v>
      </c>
      <c r="G77" s="205">
        <v>39.1</v>
      </c>
      <c r="H77" s="205">
        <v>26</v>
      </c>
      <c r="I77" s="205">
        <v>5</v>
      </c>
    </row>
    <row r="78" spans="1:9" ht="24.95" customHeight="1">
      <c r="A78" s="214" t="s">
        <v>285</v>
      </c>
      <c r="B78" s="224" t="s">
        <v>143</v>
      </c>
      <c r="C78" s="215">
        <v>996</v>
      </c>
      <c r="D78" s="215" t="s">
        <v>345</v>
      </c>
      <c r="E78" s="215">
        <v>240</v>
      </c>
      <c r="F78" s="215">
        <v>0</v>
      </c>
      <c r="G78" s="216">
        <f>G79</f>
        <v>2</v>
      </c>
      <c r="H78" s="216">
        <f t="shared" ref="H78:I78" si="22">H79</f>
        <v>2</v>
      </c>
      <c r="I78" s="216">
        <f t="shared" si="22"/>
        <v>2</v>
      </c>
    </row>
    <row r="79" spans="1:9" ht="15.95" customHeight="1">
      <c r="A79" s="203" t="s">
        <v>334</v>
      </c>
      <c r="B79" s="221" t="s">
        <v>143</v>
      </c>
      <c r="C79" s="204">
        <v>996</v>
      </c>
      <c r="D79" s="204" t="s">
        <v>345</v>
      </c>
      <c r="E79" s="204">
        <v>244</v>
      </c>
      <c r="F79" s="204">
        <v>226</v>
      </c>
      <c r="G79" s="205">
        <v>2</v>
      </c>
      <c r="H79" s="205">
        <v>2</v>
      </c>
      <c r="I79" s="205">
        <v>2</v>
      </c>
    </row>
    <row r="80" spans="1:9" ht="24.95" customHeight="1">
      <c r="A80" s="214" t="s">
        <v>346</v>
      </c>
      <c r="B80" s="224" t="s">
        <v>143</v>
      </c>
      <c r="C80" s="204">
        <v>996</v>
      </c>
      <c r="D80" s="215" t="s">
        <v>347</v>
      </c>
      <c r="E80" s="215">
        <v>240</v>
      </c>
      <c r="F80" s="215">
        <v>0</v>
      </c>
      <c r="G80" s="216">
        <f>G81</f>
        <v>2</v>
      </c>
      <c r="H80" s="216">
        <f t="shared" ref="H80:I80" si="23">H81</f>
        <v>2</v>
      </c>
      <c r="I80" s="216">
        <f t="shared" si="23"/>
        <v>2</v>
      </c>
    </row>
    <row r="81" spans="1:9" ht="15.95" customHeight="1">
      <c r="A81" s="203" t="s">
        <v>316</v>
      </c>
      <c r="B81" s="221" t="s">
        <v>143</v>
      </c>
      <c r="C81" s="215">
        <v>996</v>
      </c>
      <c r="D81" s="204" t="s">
        <v>347</v>
      </c>
      <c r="E81" s="204">
        <v>244</v>
      </c>
      <c r="F81" s="204">
        <v>226</v>
      </c>
      <c r="G81" s="205">
        <v>2</v>
      </c>
      <c r="H81" s="205">
        <v>2</v>
      </c>
      <c r="I81" s="205">
        <v>2</v>
      </c>
    </row>
    <row r="82" spans="1:9" ht="24.95" customHeight="1">
      <c r="A82" s="214" t="s">
        <v>165</v>
      </c>
      <c r="B82" s="224" t="s">
        <v>143</v>
      </c>
      <c r="C82" s="204">
        <v>996</v>
      </c>
      <c r="D82" s="215" t="s">
        <v>348</v>
      </c>
      <c r="E82" s="215">
        <v>240</v>
      </c>
      <c r="F82" s="215">
        <v>0</v>
      </c>
      <c r="G82" s="216">
        <f>G83+G84+G85+G86</f>
        <v>34</v>
      </c>
      <c r="H82" s="216">
        <f t="shared" ref="H82:I82" si="24">H83+H84+H85+H86</f>
        <v>48</v>
      </c>
      <c r="I82" s="216">
        <f t="shared" si="24"/>
        <v>31.2</v>
      </c>
    </row>
    <row r="83" spans="1:9" ht="15.95" customHeight="1">
      <c r="A83" s="203" t="s">
        <v>315</v>
      </c>
      <c r="B83" s="221" t="s">
        <v>143</v>
      </c>
      <c r="C83" s="204">
        <v>996</v>
      </c>
      <c r="D83" s="204" t="s">
        <v>348</v>
      </c>
      <c r="E83" s="204">
        <v>244</v>
      </c>
      <c r="F83" s="204">
        <v>225</v>
      </c>
      <c r="G83" s="205">
        <v>1</v>
      </c>
      <c r="H83" s="205">
        <v>5</v>
      </c>
      <c r="I83" s="205">
        <v>5</v>
      </c>
    </row>
    <row r="84" spans="1:9" ht="15.95" customHeight="1">
      <c r="A84" s="203" t="s">
        <v>349</v>
      </c>
      <c r="B84" s="221" t="s">
        <v>143</v>
      </c>
      <c r="C84" s="204">
        <v>996</v>
      </c>
      <c r="D84" s="204" t="s">
        <v>348</v>
      </c>
      <c r="E84" s="204">
        <v>244</v>
      </c>
      <c r="F84" s="204">
        <v>224</v>
      </c>
      <c r="G84" s="205">
        <v>18</v>
      </c>
      <c r="H84" s="205">
        <v>18</v>
      </c>
      <c r="I84" s="205">
        <v>12</v>
      </c>
    </row>
    <row r="85" spans="1:9" ht="15.95" customHeight="1">
      <c r="A85" s="203" t="s">
        <v>334</v>
      </c>
      <c r="B85" s="221" t="s">
        <v>143</v>
      </c>
      <c r="C85" s="204">
        <v>996</v>
      </c>
      <c r="D85" s="204" t="s">
        <v>348</v>
      </c>
      <c r="E85" s="204">
        <v>244</v>
      </c>
      <c r="F85" s="204">
        <v>226</v>
      </c>
      <c r="G85" s="205">
        <v>4</v>
      </c>
      <c r="H85" s="205">
        <v>10</v>
      </c>
      <c r="I85" s="205">
        <v>7.2</v>
      </c>
    </row>
    <row r="86" spans="1:9" ht="24.95" customHeight="1">
      <c r="A86" s="203" t="s">
        <v>320</v>
      </c>
      <c r="B86" s="221" t="s">
        <v>143</v>
      </c>
      <c r="C86" s="215">
        <v>996</v>
      </c>
      <c r="D86" s="204" t="s">
        <v>348</v>
      </c>
      <c r="E86" s="204">
        <v>244</v>
      </c>
      <c r="F86" s="204">
        <v>310</v>
      </c>
      <c r="G86" s="205">
        <v>11</v>
      </c>
      <c r="H86" s="205">
        <v>15</v>
      </c>
      <c r="I86" s="205">
        <v>7</v>
      </c>
    </row>
    <row r="87" spans="1:9" ht="24.95" customHeight="1">
      <c r="A87" s="200" t="s">
        <v>350</v>
      </c>
      <c r="B87" s="220" t="s">
        <v>140</v>
      </c>
      <c r="C87" s="217">
        <v>996</v>
      </c>
      <c r="D87" s="201" t="s">
        <v>305</v>
      </c>
      <c r="E87" s="201">
        <v>0</v>
      </c>
      <c r="F87" s="201">
        <v>0</v>
      </c>
      <c r="G87" s="202">
        <f>G88+G101</f>
        <v>340</v>
      </c>
      <c r="H87" s="202">
        <f>H88+H101</f>
        <v>340</v>
      </c>
      <c r="I87" s="202">
        <f t="shared" ref="I87" si="25">I88+I101</f>
        <v>340</v>
      </c>
    </row>
    <row r="88" spans="1:9" ht="24.95" customHeight="1">
      <c r="A88" s="200" t="s">
        <v>351</v>
      </c>
      <c r="B88" s="220" t="s">
        <v>140</v>
      </c>
      <c r="C88" s="201">
        <v>996</v>
      </c>
      <c r="D88" s="201" t="s">
        <v>352</v>
      </c>
      <c r="E88" s="201">
        <v>0</v>
      </c>
      <c r="F88" s="201">
        <v>0</v>
      </c>
      <c r="G88" s="202">
        <f>G89+G92+G93+G98</f>
        <v>208</v>
      </c>
      <c r="H88" s="202">
        <f t="shared" ref="H88:I88" si="26">H89+H92+H93+H98</f>
        <v>208</v>
      </c>
      <c r="I88" s="202">
        <f t="shared" si="26"/>
        <v>208</v>
      </c>
    </row>
    <row r="89" spans="1:9" ht="24.95" customHeight="1">
      <c r="A89" s="210" t="s">
        <v>353</v>
      </c>
      <c r="B89" s="225" t="s">
        <v>140</v>
      </c>
      <c r="C89" s="201">
        <v>996</v>
      </c>
      <c r="D89" s="217" t="s">
        <v>352</v>
      </c>
      <c r="E89" s="217">
        <v>111</v>
      </c>
      <c r="F89" s="217">
        <v>210</v>
      </c>
      <c r="G89" s="202">
        <f>G90+G91</f>
        <v>195</v>
      </c>
      <c r="H89" s="202">
        <f t="shared" ref="H89:I89" si="27">H90+H91</f>
        <v>195</v>
      </c>
      <c r="I89" s="202">
        <f t="shared" si="27"/>
        <v>195</v>
      </c>
    </row>
    <row r="90" spans="1:9" ht="15.95" customHeight="1">
      <c r="A90" s="210" t="s">
        <v>302</v>
      </c>
      <c r="B90" s="221" t="s">
        <v>140</v>
      </c>
      <c r="C90" s="215">
        <v>996</v>
      </c>
      <c r="D90" s="204" t="s">
        <v>352</v>
      </c>
      <c r="E90" s="204">
        <v>111</v>
      </c>
      <c r="F90" s="204">
        <v>211</v>
      </c>
      <c r="G90" s="205">
        <v>150</v>
      </c>
      <c r="H90" s="205">
        <v>150</v>
      </c>
      <c r="I90" s="205">
        <v>150</v>
      </c>
    </row>
    <row r="91" spans="1:9" ht="15.95" customHeight="1">
      <c r="A91" s="210" t="s">
        <v>303</v>
      </c>
      <c r="B91" s="221" t="s">
        <v>140</v>
      </c>
      <c r="C91" s="204">
        <v>996</v>
      </c>
      <c r="D91" s="204" t="s">
        <v>352</v>
      </c>
      <c r="E91" s="204">
        <v>111</v>
      </c>
      <c r="F91" s="204">
        <v>213</v>
      </c>
      <c r="G91" s="205">
        <v>45</v>
      </c>
      <c r="H91" s="205">
        <v>45</v>
      </c>
      <c r="I91" s="205">
        <v>45</v>
      </c>
    </row>
    <row r="92" spans="1:9" ht="15.95" customHeight="1">
      <c r="A92" s="209" t="s">
        <v>304</v>
      </c>
      <c r="B92" s="220" t="s">
        <v>140</v>
      </c>
      <c r="C92" s="201">
        <v>996</v>
      </c>
      <c r="D92" s="201" t="s">
        <v>352</v>
      </c>
      <c r="E92" s="201">
        <v>122</v>
      </c>
      <c r="F92" s="201">
        <v>212</v>
      </c>
      <c r="G92" s="202">
        <v>1</v>
      </c>
      <c r="H92" s="202">
        <v>1</v>
      </c>
      <c r="I92" s="202">
        <v>1</v>
      </c>
    </row>
    <row r="93" spans="1:9" ht="15.95" customHeight="1">
      <c r="A93" s="218" t="s">
        <v>354</v>
      </c>
      <c r="B93" s="225" t="s">
        <v>140</v>
      </c>
      <c r="C93" s="201">
        <v>996</v>
      </c>
      <c r="D93" s="201" t="s">
        <v>352</v>
      </c>
      <c r="E93" s="217">
        <v>240</v>
      </c>
      <c r="F93" s="217">
        <v>220</v>
      </c>
      <c r="G93" s="202">
        <f>G94+G95+G96+G97</f>
        <v>9</v>
      </c>
      <c r="H93" s="202">
        <f t="shared" ref="H93:I93" si="28">H94+H95+H96+H97</f>
        <v>9</v>
      </c>
      <c r="I93" s="202">
        <f t="shared" si="28"/>
        <v>9</v>
      </c>
    </row>
    <row r="94" spans="1:9" ht="15.95" customHeight="1">
      <c r="A94" s="203" t="s">
        <v>313</v>
      </c>
      <c r="B94" s="221" t="s">
        <v>140</v>
      </c>
      <c r="C94" s="204">
        <v>996</v>
      </c>
      <c r="D94" s="204" t="s">
        <v>352</v>
      </c>
      <c r="E94" s="204">
        <v>244</v>
      </c>
      <c r="F94" s="204">
        <v>222</v>
      </c>
      <c r="G94" s="205">
        <v>1</v>
      </c>
      <c r="H94" s="205">
        <v>1</v>
      </c>
      <c r="I94" s="205">
        <v>1</v>
      </c>
    </row>
    <row r="95" spans="1:9" ht="15.95" customHeight="1">
      <c r="A95" s="203" t="s">
        <v>314</v>
      </c>
      <c r="B95" s="221" t="s">
        <v>140</v>
      </c>
      <c r="C95" s="215">
        <v>996</v>
      </c>
      <c r="D95" s="204" t="s">
        <v>352</v>
      </c>
      <c r="E95" s="204">
        <v>244</v>
      </c>
      <c r="F95" s="204">
        <v>223</v>
      </c>
      <c r="G95" s="205">
        <v>2</v>
      </c>
      <c r="H95" s="205">
        <v>2</v>
      </c>
      <c r="I95" s="205">
        <v>2</v>
      </c>
    </row>
    <row r="96" spans="1:9" ht="15.95" customHeight="1">
      <c r="A96" s="203" t="s">
        <v>316</v>
      </c>
      <c r="B96" s="221" t="s">
        <v>140</v>
      </c>
      <c r="C96" s="215">
        <v>996</v>
      </c>
      <c r="D96" s="204" t="s">
        <v>352</v>
      </c>
      <c r="E96" s="204">
        <v>244</v>
      </c>
      <c r="F96" s="204">
        <v>226</v>
      </c>
      <c r="G96" s="205">
        <v>1</v>
      </c>
      <c r="H96" s="205">
        <v>1</v>
      </c>
      <c r="I96" s="205">
        <v>1</v>
      </c>
    </row>
    <row r="97" spans="1:9" ht="15.95" customHeight="1">
      <c r="A97" s="203" t="s">
        <v>318</v>
      </c>
      <c r="B97" s="221" t="s">
        <v>140</v>
      </c>
      <c r="C97" s="215">
        <v>996</v>
      </c>
      <c r="D97" s="204" t="s">
        <v>352</v>
      </c>
      <c r="E97" s="204">
        <v>244</v>
      </c>
      <c r="F97" s="204">
        <v>290</v>
      </c>
      <c r="G97" s="205">
        <v>5</v>
      </c>
      <c r="H97" s="205">
        <v>5</v>
      </c>
      <c r="I97" s="205">
        <v>5</v>
      </c>
    </row>
    <row r="98" spans="1:9" ht="15.95" customHeight="1">
      <c r="A98" s="218" t="s">
        <v>319</v>
      </c>
      <c r="B98" s="225" t="s">
        <v>140</v>
      </c>
      <c r="C98" s="201">
        <v>996</v>
      </c>
      <c r="D98" s="201" t="s">
        <v>352</v>
      </c>
      <c r="E98" s="217">
        <v>240</v>
      </c>
      <c r="F98" s="217">
        <v>300</v>
      </c>
      <c r="G98" s="202">
        <f>G99+G100</f>
        <v>3</v>
      </c>
      <c r="H98" s="202">
        <f t="shared" ref="H98:I98" si="29">H99+H100</f>
        <v>3</v>
      </c>
      <c r="I98" s="202">
        <f t="shared" si="29"/>
        <v>3</v>
      </c>
    </row>
    <row r="99" spans="1:9" ht="15.95" customHeight="1">
      <c r="A99" s="203" t="s">
        <v>320</v>
      </c>
      <c r="B99" s="221" t="s">
        <v>140</v>
      </c>
      <c r="C99" s="204">
        <v>996</v>
      </c>
      <c r="D99" s="204" t="s">
        <v>352</v>
      </c>
      <c r="E99" s="204">
        <v>244</v>
      </c>
      <c r="F99" s="204">
        <v>310</v>
      </c>
      <c r="G99" s="205">
        <v>1</v>
      </c>
      <c r="H99" s="205">
        <v>1</v>
      </c>
      <c r="I99" s="205">
        <v>1</v>
      </c>
    </row>
    <row r="100" spans="1:9" ht="24.95" customHeight="1">
      <c r="A100" s="203" t="s">
        <v>321</v>
      </c>
      <c r="B100" s="221" t="s">
        <v>140</v>
      </c>
      <c r="C100" s="215">
        <v>996</v>
      </c>
      <c r="D100" s="204" t="s">
        <v>352</v>
      </c>
      <c r="E100" s="204">
        <v>244</v>
      </c>
      <c r="F100" s="204">
        <v>340</v>
      </c>
      <c r="G100" s="205">
        <v>2</v>
      </c>
      <c r="H100" s="205">
        <v>2</v>
      </c>
      <c r="I100" s="205">
        <v>2</v>
      </c>
    </row>
    <row r="101" spans="1:9" ht="24.95" customHeight="1">
      <c r="A101" s="315" t="s">
        <v>355</v>
      </c>
      <c r="B101" s="316" t="s">
        <v>140</v>
      </c>
      <c r="C101" s="317">
        <v>996</v>
      </c>
      <c r="D101" s="318" t="s">
        <v>356</v>
      </c>
      <c r="E101" s="318">
        <v>0</v>
      </c>
      <c r="F101" s="318">
        <v>0</v>
      </c>
      <c r="G101" s="314">
        <f>G103+G106+G108</f>
        <v>132</v>
      </c>
      <c r="H101" s="314">
        <f t="shared" ref="H101:I101" si="30">H103+H106+H108</f>
        <v>132</v>
      </c>
      <c r="I101" s="314">
        <f t="shared" si="30"/>
        <v>132</v>
      </c>
    </row>
    <row r="102" spans="1:9" ht="2.25" customHeight="1">
      <c r="A102" s="315"/>
      <c r="B102" s="316"/>
      <c r="C102" s="317"/>
      <c r="D102" s="318"/>
      <c r="E102" s="318"/>
      <c r="F102" s="318"/>
      <c r="G102" s="314"/>
      <c r="H102" s="314"/>
      <c r="I102" s="314"/>
    </row>
    <row r="103" spans="1:9" ht="24.95" customHeight="1">
      <c r="A103" s="210" t="s">
        <v>353</v>
      </c>
      <c r="B103" s="225" t="s">
        <v>140</v>
      </c>
      <c r="C103" s="201">
        <v>996</v>
      </c>
      <c r="D103" s="217" t="s">
        <v>356</v>
      </c>
      <c r="E103" s="217">
        <v>111</v>
      </c>
      <c r="F103" s="217">
        <v>210</v>
      </c>
      <c r="G103" s="202">
        <f>G104+G105</f>
        <v>130</v>
      </c>
      <c r="H103" s="202">
        <f t="shared" ref="H103:I103" si="31">H104+H105</f>
        <v>130</v>
      </c>
      <c r="I103" s="202">
        <f t="shared" si="31"/>
        <v>130</v>
      </c>
    </row>
    <row r="104" spans="1:9" ht="15.95" customHeight="1">
      <c r="A104" s="219" t="s">
        <v>302</v>
      </c>
      <c r="B104" s="221" t="s">
        <v>140</v>
      </c>
      <c r="C104" s="204">
        <v>996</v>
      </c>
      <c r="D104" s="204" t="s">
        <v>356</v>
      </c>
      <c r="E104" s="204">
        <v>111</v>
      </c>
      <c r="F104" s="204">
        <v>211</v>
      </c>
      <c r="G104" s="205">
        <v>100</v>
      </c>
      <c r="H104" s="205">
        <v>100</v>
      </c>
      <c r="I104" s="205">
        <v>100</v>
      </c>
    </row>
    <row r="105" spans="1:9" ht="15.95" customHeight="1">
      <c r="A105" s="219" t="s">
        <v>303</v>
      </c>
      <c r="B105" s="221" t="s">
        <v>140</v>
      </c>
      <c r="C105" s="215">
        <v>996</v>
      </c>
      <c r="D105" s="204" t="s">
        <v>356</v>
      </c>
      <c r="E105" s="204">
        <v>111</v>
      </c>
      <c r="F105" s="204">
        <v>213</v>
      </c>
      <c r="G105" s="205">
        <v>30</v>
      </c>
      <c r="H105" s="205">
        <v>30</v>
      </c>
      <c r="I105" s="205">
        <v>30</v>
      </c>
    </row>
    <row r="106" spans="1:9" ht="15.95" customHeight="1">
      <c r="A106" s="214" t="s">
        <v>354</v>
      </c>
      <c r="B106" s="224" t="s">
        <v>140</v>
      </c>
      <c r="C106" s="215">
        <v>996</v>
      </c>
      <c r="D106" s="204" t="s">
        <v>356</v>
      </c>
      <c r="E106" s="215">
        <v>240</v>
      </c>
      <c r="F106" s="215">
        <v>220</v>
      </c>
      <c r="G106" s="202">
        <f>G107</f>
        <v>1</v>
      </c>
      <c r="H106" s="202">
        <f t="shared" ref="H106:I106" si="32">H107</f>
        <v>1</v>
      </c>
      <c r="I106" s="202">
        <f t="shared" si="32"/>
        <v>1</v>
      </c>
    </row>
    <row r="107" spans="1:9" ht="15.95" customHeight="1">
      <c r="A107" s="203" t="s">
        <v>334</v>
      </c>
      <c r="B107" s="221" t="s">
        <v>140</v>
      </c>
      <c r="C107" s="204">
        <v>996</v>
      </c>
      <c r="D107" s="204" t="s">
        <v>356</v>
      </c>
      <c r="E107" s="204">
        <v>244</v>
      </c>
      <c r="F107" s="204">
        <v>226</v>
      </c>
      <c r="G107" s="205">
        <v>1</v>
      </c>
      <c r="H107" s="205">
        <v>1</v>
      </c>
      <c r="I107" s="205">
        <v>1</v>
      </c>
    </row>
    <row r="108" spans="1:9" ht="15.95" customHeight="1">
      <c r="A108" s="214" t="s">
        <v>319</v>
      </c>
      <c r="B108" s="224" t="s">
        <v>140</v>
      </c>
      <c r="C108" s="204">
        <v>996</v>
      </c>
      <c r="D108" s="204" t="s">
        <v>356</v>
      </c>
      <c r="E108" s="215">
        <v>240</v>
      </c>
      <c r="F108" s="215">
        <v>300</v>
      </c>
      <c r="G108" s="202">
        <f>G109</f>
        <v>1</v>
      </c>
      <c r="H108" s="202">
        <f t="shared" ref="H108:I108" si="33">H109</f>
        <v>1</v>
      </c>
      <c r="I108" s="202">
        <f t="shared" si="33"/>
        <v>1</v>
      </c>
    </row>
    <row r="109" spans="1:9" ht="24.95" customHeight="1">
      <c r="A109" s="203" t="s">
        <v>321</v>
      </c>
      <c r="B109" s="221" t="s">
        <v>140</v>
      </c>
      <c r="C109" s="215">
        <v>996</v>
      </c>
      <c r="D109" s="204" t="s">
        <v>356</v>
      </c>
      <c r="E109" s="204">
        <v>244</v>
      </c>
      <c r="F109" s="204">
        <v>340</v>
      </c>
      <c r="G109" s="205">
        <v>1</v>
      </c>
      <c r="H109" s="205">
        <v>1</v>
      </c>
      <c r="I109" s="205">
        <v>1</v>
      </c>
    </row>
    <row r="110" spans="1:9" ht="15.95" customHeight="1">
      <c r="A110" s="200" t="s">
        <v>282</v>
      </c>
      <c r="B110" s="220">
        <v>1001</v>
      </c>
      <c r="C110" s="204">
        <v>996</v>
      </c>
      <c r="D110" s="201" t="s">
        <v>357</v>
      </c>
      <c r="E110" s="201">
        <v>321</v>
      </c>
      <c r="F110" s="201">
        <v>260</v>
      </c>
      <c r="G110" s="202">
        <f>G111</f>
        <v>30</v>
      </c>
      <c r="H110" s="202">
        <f t="shared" ref="H110:I110" si="34">H111</f>
        <v>30</v>
      </c>
      <c r="I110" s="202">
        <f t="shared" si="34"/>
        <v>30</v>
      </c>
    </row>
    <row r="111" spans="1:9" ht="24.95" customHeight="1">
      <c r="A111" s="304" t="s">
        <v>358</v>
      </c>
      <c r="B111" s="306">
        <v>1001</v>
      </c>
      <c r="C111" s="308">
        <v>996</v>
      </c>
      <c r="D111" s="310" t="s">
        <v>357</v>
      </c>
      <c r="E111" s="310">
        <v>321</v>
      </c>
      <c r="F111" s="310">
        <v>263</v>
      </c>
      <c r="G111" s="312">
        <v>30</v>
      </c>
      <c r="H111" s="312">
        <v>30</v>
      </c>
      <c r="I111" s="312">
        <v>30</v>
      </c>
    </row>
    <row r="112" spans="1:9" ht="14.25" hidden="1" customHeight="1">
      <c r="A112" s="305"/>
      <c r="B112" s="307"/>
      <c r="C112" s="309"/>
      <c r="D112" s="311"/>
      <c r="E112" s="311"/>
      <c r="F112" s="311"/>
      <c r="G112" s="313"/>
      <c r="H112" s="313"/>
      <c r="I112" s="313"/>
    </row>
    <row r="113" spans="1:9" ht="24.95" customHeight="1">
      <c r="A113" s="200" t="s">
        <v>359</v>
      </c>
      <c r="B113" s="201"/>
      <c r="C113" s="217"/>
      <c r="D113" s="201"/>
      <c r="E113" s="201"/>
      <c r="F113" s="201"/>
      <c r="G113" s="202">
        <f>G12+G19+G41+G44+G45+G51+G57+G64+G69+G72+G87+G110+G49</f>
        <v>2555.4999999999995</v>
      </c>
      <c r="H113" s="213">
        <f t="shared" ref="H113:I113" si="35">H12+H19+H41+H44+H45+H51+H57+H64+H69+H72+H87+H110+H49</f>
        <v>2549.2999999999997</v>
      </c>
      <c r="I113" s="213">
        <f t="shared" si="35"/>
        <v>2542.9999999999995</v>
      </c>
    </row>
    <row r="114" spans="1:9" ht="24.95" customHeight="1">
      <c r="A114" s="196"/>
    </row>
    <row r="115" spans="1:9" ht="24.95" customHeight="1">
      <c r="A115" s="196"/>
    </row>
    <row r="116" spans="1:9" ht="24.95" customHeight="1">
      <c r="A116" s="197"/>
    </row>
    <row r="117" spans="1:9" ht="24.95" customHeight="1">
      <c r="A117" s="197"/>
    </row>
    <row r="118" spans="1:9" ht="24.95" customHeight="1">
      <c r="A118" s="197"/>
    </row>
  </sheetData>
  <mergeCells count="47">
    <mergeCell ref="F9:F10"/>
    <mergeCell ref="I29:I30"/>
    <mergeCell ref="G9:G10"/>
    <mergeCell ref="H9:H10"/>
    <mergeCell ref="I9:I10"/>
    <mergeCell ref="G29:G30"/>
    <mergeCell ref="H29:H30"/>
    <mergeCell ref="A29:A30"/>
    <mergeCell ref="B29:B30"/>
    <mergeCell ref="C29:C30"/>
    <mergeCell ref="D29:D30"/>
    <mergeCell ref="E29:E30"/>
    <mergeCell ref="A9:A10"/>
    <mergeCell ref="B9:B10"/>
    <mergeCell ref="C9:C10"/>
    <mergeCell ref="D9:D10"/>
    <mergeCell ref="E9:E10"/>
    <mergeCell ref="I57:I58"/>
    <mergeCell ref="F57:F58"/>
    <mergeCell ref="G57:G58"/>
    <mergeCell ref="H57:H58"/>
    <mergeCell ref="A57:A58"/>
    <mergeCell ref="B57:B58"/>
    <mergeCell ref="C57:C58"/>
    <mergeCell ref="D57:D58"/>
    <mergeCell ref="E57:E58"/>
    <mergeCell ref="B101:B102"/>
    <mergeCell ref="C101:C102"/>
    <mergeCell ref="D101:D102"/>
    <mergeCell ref="E101:E102"/>
    <mergeCell ref="F101:F102"/>
    <mergeCell ref="F4:H4"/>
    <mergeCell ref="A6:I6"/>
    <mergeCell ref="A7:I7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G101:G102"/>
    <mergeCell ref="H101:H102"/>
    <mergeCell ref="I101:I102"/>
    <mergeCell ref="A101:A102"/>
  </mergeCells>
  <pageMargins left="0.25" right="0.25" top="0.75" bottom="0.75" header="0.3" footer="0.3"/>
  <pageSetup paperSize="9" scale="65" orientation="portrait" r:id="rId1"/>
  <rowBreaks count="1" manualBreakCount="1">
    <brk id="58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8"/>
  <sheetViews>
    <sheetView workbookViewId="0">
      <selection activeCell="A6" sqref="A6:C7"/>
    </sheetView>
  </sheetViews>
  <sheetFormatPr defaultRowHeight="15.75"/>
  <cols>
    <col min="1" max="1" width="58" style="111" customWidth="1"/>
    <col min="2" max="2" width="28.42578125" style="111" customWidth="1"/>
    <col min="3" max="3" width="16" style="111" customWidth="1"/>
    <col min="4" max="16384" width="9.140625" style="113"/>
  </cols>
  <sheetData>
    <row r="1" spans="1:3">
      <c r="B1" s="112" t="s">
        <v>178</v>
      </c>
    </row>
    <row r="2" spans="1:3">
      <c r="B2" s="112" t="s">
        <v>38</v>
      </c>
    </row>
    <row r="3" spans="1:3">
      <c r="B3" s="112" t="s">
        <v>271</v>
      </c>
    </row>
    <row r="4" spans="1:3">
      <c r="B4" s="325" t="s">
        <v>417</v>
      </c>
      <c r="C4" s="325"/>
    </row>
    <row r="5" spans="1:3" ht="5.25" customHeight="1"/>
    <row r="6" spans="1:3" ht="24.75" customHeight="1">
      <c r="A6" s="265" t="s">
        <v>272</v>
      </c>
      <c r="B6" s="265"/>
      <c r="C6" s="265"/>
    </row>
    <row r="7" spans="1:3" ht="15.75" customHeight="1">
      <c r="A7" s="265"/>
      <c r="B7" s="265"/>
      <c r="C7" s="265"/>
    </row>
    <row r="8" spans="1:3">
      <c r="C8" s="114" t="s">
        <v>169</v>
      </c>
    </row>
    <row r="9" spans="1:3" ht="47.25">
      <c r="A9" s="115" t="s">
        <v>19</v>
      </c>
      <c r="B9" s="115" t="s">
        <v>2</v>
      </c>
      <c r="C9" s="116" t="s">
        <v>20</v>
      </c>
    </row>
    <row r="10" spans="1:3">
      <c r="A10" s="117" t="s">
        <v>21</v>
      </c>
      <c r="B10" s="118" t="s">
        <v>39</v>
      </c>
      <c r="C10" s="119">
        <f>C11+C14+C20+C23+C31</f>
        <v>298600</v>
      </c>
    </row>
    <row r="11" spans="1:3">
      <c r="A11" s="120" t="s">
        <v>22</v>
      </c>
      <c r="B11" s="121" t="s">
        <v>40</v>
      </c>
      <c r="C11" s="122">
        <f>C12</f>
        <v>130000</v>
      </c>
    </row>
    <row r="12" spans="1:3">
      <c r="A12" s="123" t="s">
        <v>23</v>
      </c>
      <c r="B12" s="121" t="s">
        <v>41</v>
      </c>
      <c r="C12" s="254">
        <v>130000</v>
      </c>
    </row>
    <row r="13" spans="1:3" ht="97.5">
      <c r="A13" s="124" t="s">
        <v>273</v>
      </c>
      <c r="B13" s="121" t="s">
        <v>42</v>
      </c>
      <c r="C13" s="254">
        <v>130000</v>
      </c>
    </row>
    <row r="14" spans="1:3" ht="47.25">
      <c r="A14" s="117" t="s">
        <v>24</v>
      </c>
      <c r="B14" s="118" t="s">
        <v>86</v>
      </c>
      <c r="C14" s="119">
        <f>C15</f>
        <v>110400</v>
      </c>
    </row>
    <row r="15" spans="1:3" ht="31.5">
      <c r="A15" s="123" t="s">
        <v>25</v>
      </c>
      <c r="B15" s="121" t="s">
        <v>87</v>
      </c>
      <c r="C15" s="122">
        <f>C16+C17+C18+C19</f>
        <v>110400</v>
      </c>
    </row>
    <row r="16" spans="1:3" ht="63">
      <c r="A16" s="248" t="s">
        <v>389</v>
      </c>
      <c r="B16" s="121" t="s">
        <v>43</v>
      </c>
      <c r="C16" s="122">
        <v>40500</v>
      </c>
    </row>
    <row r="17" spans="1:3" ht="94.5">
      <c r="A17" s="250" t="s">
        <v>390</v>
      </c>
      <c r="B17" s="121" t="s">
        <v>44</v>
      </c>
      <c r="C17" s="122">
        <v>900</v>
      </c>
    </row>
    <row r="18" spans="1:3" ht="65.25" customHeight="1">
      <c r="A18" s="248" t="s">
        <v>388</v>
      </c>
      <c r="B18" s="121" t="s">
        <v>45</v>
      </c>
      <c r="C18" s="122">
        <v>65300</v>
      </c>
    </row>
    <row r="19" spans="1:3" ht="61.5" customHeight="1">
      <c r="A19" s="250" t="s">
        <v>391</v>
      </c>
      <c r="B19" s="121" t="s">
        <v>46</v>
      </c>
      <c r="C19" s="122">
        <v>3700</v>
      </c>
    </row>
    <row r="20" spans="1:3">
      <c r="A20" s="117" t="s">
        <v>26</v>
      </c>
      <c r="B20" s="121" t="s">
        <v>47</v>
      </c>
      <c r="C20" s="122">
        <f>C21</f>
        <v>0</v>
      </c>
    </row>
    <row r="21" spans="1:3">
      <c r="A21" s="123" t="s">
        <v>49</v>
      </c>
      <c r="B21" s="121" t="s">
        <v>48</v>
      </c>
      <c r="C21" s="122">
        <v>0</v>
      </c>
    </row>
    <row r="22" spans="1:3">
      <c r="A22" s="124" t="s">
        <v>49</v>
      </c>
      <c r="B22" s="121" t="s">
        <v>50</v>
      </c>
      <c r="C22" s="125">
        <v>0</v>
      </c>
    </row>
    <row r="23" spans="1:3">
      <c r="A23" s="117" t="s">
        <v>27</v>
      </c>
      <c r="B23" s="121" t="s">
        <v>52</v>
      </c>
      <c r="C23" s="122">
        <f>C24+C26</f>
        <v>24200</v>
      </c>
    </row>
    <row r="24" spans="1:3">
      <c r="A24" s="123" t="s">
        <v>51</v>
      </c>
      <c r="B24" s="121" t="s">
        <v>53</v>
      </c>
      <c r="C24" s="254">
        <f>C25</f>
        <v>20200</v>
      </c>
    </row>
    <row r="25" spans="1:3" ht="47.25">
      <c r="A25" s="123" t="s">
        <v>404</v>
      </c>
      <c r="B25" s="121" t="s">
        <v>54</v>
      </c>
      <c r="C25" s="254">
        <v>20200</v>
      </c>
    </row>
    <row r="26" spans="1:3">
      <c r="A26" s="126" t="s">
        <v>55</v>
      </c>
      <c r="B26" s="121" t="s">
        <v>56</v>
      </c>
      <c r="C26" s="127">
        <f>C27+C30</f>
        <v>4000</v>
      </c>
    </row>
    <row r="27" spans="1:3">
      <c r="A27" s="251" t="s">
        <v>393</v>
      </c>
      <c r="B27" s="249" t="s">
        <v>392</v>
      </c>
      <c r="C27" s="129">
        <v>1000</v>
      </c>
    </row>
    <row r="28" spans="1:3" ht="47.25">
      <c r="A28" s="250" t="s">
        <v>394</v>
      </c>
      <c r="B28" s="252" t="s">
        <v>395</v>
      </c>
      <c r="C28" s="129">
        <v>1000</v>
      </c>
    </row>
    <row r="29" spans="1:3">
      <c r="A29" s="253" t="s">
        <v>396</v>
      </c>
      <c r="B29" s="249" t="s">
        <v>397</v>
      </c>
      <c r="C29" s="129">
        <v>3000</v>
      </c>
    </row>
    <row r="30" spans="1:3" ht="47.25">
      <c r="A30" s="248" t="s">
        <v>398</v>
      </c>
      <c r="B30" s="252" t="s">
        <v>399</v>
      </c>
      <c r="C30" s="129">
        <v>3000</v>
      </c>
    </row>
    <row r="31" spans="1:3" ht="47.25">
      <c r="A31" s="144" t="s">
        <v>28</v>
      </c>
      <c r="B31" s="134" t="s">
        <v>63</v>
      </c>
      <c r="C31" s="135">
        <f>C32</f>
        <v>34000</v>
      </c>
    </row>
    <row r="32" spans="1:3" ht="96" customHeight="1">
      <c r="A32" s="126" t="s">
        <v>29</v>
      </c>
      <c r="B32" s="131" t="s">
        <v>64</v>
      </c>
      <c r="C32" s="127">
        <v>34000</v>
      </c>
    </row>
    <row r="33" spans="1:5" ht="78.75">
      <c r="A33" s="126" t="s">
        <v>74</v>
      </c>
      <c r="B33" s="131" t="s">
        <v>73</v>
      </c>
      <c r="C33" s="127">
        <v>34000</v>
      </c>
    </row>
    <row r="34" spans="1:5" ht="94.5">
      <c r="A34" s="128" t="s">
        <v>65</v>
      </c>
      <c r="B34" s="131" t="s">
        <v>66</v>
      </c>
      <c r="C34" s="129">
        <v>34000</v>
      </c>
    </row>
    <row r="35" spans="1:5" ht="94.5">
      <c r="A35" s="132" t="s">
        <v>68</v>
      </c>
      <c r="B35" s="131" t="s">
        <v>67</v>
      </c>
      <c r="C35" s="127">
        <v>0</v>
      </c>
    </row>
    <row r="36" spans="1:5" ht="94.5">
      <c r="A36" s="132" t="s">
        <v>71</v>
      </c>
      <c r="B36" s="131" t="s">
        <v>69</v>
      </c>
      <c r="C36" s="127">
        <v>0</v>
      </c>
    </row>
    <row r="37" spans="1:5" ht="94.5">
      <c r="A37" s="132" t="s">
        <v>72</v>
      </c>
      <c r="B37" s="131" t="s">
        <v>70</v>
      </c>
      <c r="C37" s="129">
        <v>0</v>
      </c>
    </row>
    <row r="38" spans="1:5">
      <c r="A38" s="133" t="s">
        <v>30</v>
      </c>
      <c r="B38" s="134" t="s">
        <v>76</v>
      </c>
      <c r="C38" s="135">
        <f>C40+C46+C53+C51</f>
        <v>2256900</v>
      </c>
    </row>
    <row r="39" spans="1:5" ht="47.25">
      <c r="A39" s="130" t="s">
        <v>31</v>
      </c>
      <c r="B39" s="131" t="s">
        <v>77</v>
      </c>
      <c r="C39" s="127">
        <f>C38</f>
        <v>2256900</v>
      </c>
    </row>
    <row r="40" spans="1:5" ht="31.5">
      <c r="A40" s="136" t="s">
        <v>32</v>
      </c>
      <c r="B40" s="131" t="s">
        <v>78</v>
      </c>
      <c r="C40" s="127">
        <f>C44+C45</f>
        <v>862700</v>
      </c>
      <c r="D40" s="243"/>
    </row>
    <row r="41" spans="1:5" ht="31.5">
      <c r="A41" s="137" t="s">
        <v>33</v>
      </c>
      <c r="B41" s="131" t="s">
        <v>79</v>
      </c>
      <c r="C41" s="127">
        <f>C44+C45</f>
        <v>862700</v>
      </c>
      <c r="E41"/>
    </row>
    <row r="42" spans="1:5" ht="31.5">
      <c r="A42" s="138" t="s">
        <v>400</v>
      </c>
      <c r="B42" s="131" t="s">
        <v>81</v>
      </c>
      <c r="C42" s="127">
        <f>C44+C45</f>
        <v>862700</v>
      </c>
      <c r="E42"/>
    </row>
    <row r="43" spans="1:5">
      <c r="A43" s="138" t="s">
        <v>379</v>
      </c>
      <c r="B43" s="131"/>
      <c r="C43" s="127"/>
      <c r="E43"/>
    </row>
    <row r="44" spans="1:5" ht="31.5">
      <c r="A44" s="138" t="s">
        <v>381</v>
      </c>
      <c r="B44" s="131"/>
      <c r="C44" s="127">
        <v>353000</v>
      </c>
      <c r="E44"/>
    </row>
    <row r="45" spans="1:5" ht="31.5">
      <c r="A45" s="138" t="s">
        <v>380</v>
      </c>
      <c r="B45" s="131"/>
      <c r="C45" s="127">
        <v>509700</v>
      </c>
      <c r="E45"/>
    </row>
    <row r="46" spans="1:5" ht="32.25" customHeight="1">
      <c r="A46" s="136" t="s">
        <v>34</v>
      </c>
      <c r="B46" s="131" t="s">
        <v>82</v>
      </c>
      <c r="C46" s="127">
        <v>1354300</v>
      </c>
      <c r="D46" s="243"/>
    </row>
    <row r="47" spans="1:5">
      <c r="A47" s="139" t="s">
        <v>174</v>
      </c>
      <c r="B47" s="140" t="s">
        <v>175</v>
      </c>
      <c r="C47" s="129">
        <f>C46</f>
        <v>1354300</v>
      </c>
    </row>
    <row r="48" spans="1:5">
      <c r="A48" s="141" t="s">
        <v>401</v>
      </c>
      <c r="B48" s="140" t="s">
        <v>170</v>
      </c>
      <c r="C48" s="129">
        <f>C46</f>
        <v>1354300</v>
      </c>
    </row>
    <row r="49" spans="1:5" ht="31.5">
      <c r="A49" s="136" t="s">
        <v>35</v>
      </c>
      <c r="B49" s="131" t="s">
        <v>80</v>
      </c>
      <c r="C49" s="127">
        <f>C50+C53</f>
        <v>39900</v>
      </c>
    </row>
    <row r="50" spans="1:5" ht="47.25">
      <c r="A50" s="136" t="s">
        <v>173</v>
      </c>
      <c r="B50" s="140" t="s">
        <v>172</v>
      </c>
      <c r="C50" s="127">
        <f>C51</f>
        <v>39200</v>
      </c>
    </row>
    <row r="51" spans="1:5" ht="47.25">
      <c r="A51" s="248" t="s">
        <v>402</v>
      </c>
      <c r="B51" s="131" t="s">
        <v>171</v>
      </c>
      <c r="C51" s="127">
        <v>39200</v>
      </c>
    </row>
    <row r="52" spans="1:5" ht="47.25">
      <c r="A52" s="143" t="s">
        <v>261</v>
      </c>
      <c r="B52" s="140" t="s">
        <v>262</v>
      </c>
      <c r="C52" s="127">
        <v>700</v>
      </c>
    </row>
    <row r="53" spans="1:5" ht="47.25">
      <c r="A53" s="143" t="s">
        <v>403</v>
      </c>
      <c r="B53" s="140" t="s">
        <v>263</v>
      </c>
      <c r="C53" s="127">
        <v>700</v>
      </c>
    </row>
    <row r="54" spans="1:5">
      <c r="A54" s="144" t="s">
        <v>37</v>
      </c>
      <c r="B54" s="134"/>
      <c r="C54" s="135">
        <f>C10+C38</f>
        <v>2555500</v>
      </c>
    </row>
    <row r="57" spans="1:5">
      <c r="C57" s="145"/>
    </row>
    <row r="58" spans="1:5" ht="37.5">
      <c r="A58" s="146" t="s">
        <v>268</v>
      </c>
      <c r="B58" s="266" t="s">
        <v>269</v>
      </c>
      <c r="C58" s="266"/>
      <c r="E58" s="147"/>
    </row>
  </sheetData>
  <mergeCells count="3">
    <mergeCell ref="A6:C7"/>
    <mergeCell ref="B58:C58"/>
    <mergeCell ref="B4:C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6"/>
  <sheetViews>
    <sheetView zoomScaleSheetLayoutView="100" workbookViewId="0">
      <selection activeCell="E6" sqref="E6"/>
    </sheetView>
  </sheetViews>
  <sheetFormatPr defaultRowHeight="15.75"/>
  <cols>
    <col min="1" max="1" width="58" style="111" customWidth="1"/>
    <col min="2" max="2" width="28.42578125" style="111" customWidth="1"/>
    <col min="3" max="4" width="16" style="111" customWidth="1"/>
    <col min="5" max="16384" width="9.140625" style="113"/>
  </cols>
  <sheetData>
    <row r="1" spans="1:4">
      <c r="C1" s="112" t="s">
        <v>18</v>
      </c>
    </row>
    <row r="2" spans="1:4">
      <c r="C2" s="112" t="s">
        <v>38</v>
      </c>
    </row>
    <row r="3" spans="1:4">
      <c r="C3" s="112" t="s">
        <v>271</v>
      </c>
    </row>
    <row r="4" spans="1:4">
      <c r="C4" s="326" t="s">
        <v>418</v>
      </c>
      <c r="D4" s="326"/>
    </row>
    <row r="6" spans="1:4" ht="15" customHeight="1">
      <c r="A6" s="265" t="s">
        <v>274</v>
      </c>
      <c r="B6" s="265"/>
      <c r="C6" s="265"/>
      <c r="D6" s="265"/>
    </row>
    <row r="7" spans="1:4" ht="15.75" customHeight="1">
      <c r="A7" s="265"/>
      <c r="B7" s="265"/>
      <c r="C7" s="265"/>
      <c r="D7" s="265"/>
    </row>
    <row r="8" spans="1:4">
      <c r="C8" s="114"/>
      <c r="D8" s="114" t="s">
        <v>169</v>
      </c>
    </row>
    <row r="9" spans="1:4" ht="47.25" customHeight="1">
      <c r="A9" s="269" t="s">
        <v>19</v>
      </c>
      <c r="B9" s="269" t="s">
        <v>2</v>
      </c>
      <c r="C9" s="267" t="s">
        <v>20</v>
      </c>
      <c r="D9" s="268"/>
    </row>
    <row r="10" spans="1:4">
      <c r="A10" s="270"/>
      <c r="B10" s="270"/>
      <c r="C10" s="148" t="s">
        <v>85</v>
      </c>
      <c r="D10" s="148" t="s">
        <v>264</v>
      </c>
    </row>
    <row r="11" spans="1:4">
      <c r="A11" s="117" t="s">
        <v>21</v>
      </c>
      <c r="B11" s="118" t="s">
        <v>39</v>
      </c>
      <c r="C11" s="190">
        <f>C12+C15+C21+C29+C32</f>
        <v>292800</v>
      </c>
      <c r="D11" s="190">
        <f>D12+D15+D21+D29+D32</f>
        <v>268400</v>
      </c>
    </row>
    <row r="12" spans="1:4">
      <c r="A12" s="120" t="s">
        <v>22</v>
      </c>
      <c r="B12" s="121" t="s">
        <v>40</v>
      </c>
      <c r="C12" s="191">
        <f>C13</f>
        <v>29300</v>
      </c>
      <c r="D12" s="191">
        <f>D13</f>
        <v>30600</v>
      </c>
    </row>
    <row r="13" spans="1:4">
      <c r="A13" s="123" t="s">
        <v>23</v>
      </c>
      <c r="B13" s="121" t="s">
        <v>41</v>
      </c>
      <c r="C13" s="191">
        <f>C14</f>
        <v>29300</v>
      </c>
      <c r="D13" s="191">
        <f>D14</f>
        <v>30600</v>
      </c>
    </row>
    <row r="14" spans="1:4" ht="97.5">
      <c r="A14" s="124" t="s">
        <v>273</v>
      </c>
      <c r="B14" s="121" t="s">
        <v>42</v>
      </c>
      <c r="C14" s="192">
        <v>29300</v>
      </c>
      <c r="D14" s="192">
        <v>30600</v>
      </c>
    </row>
    <row r="15" spans="1:4" s="150" customFormat="1" ht="47.25">
      <c r="A15" s="117" t="s">
        <v>24</v>
      </c>
      <c r="B15" s="118" t="s">
        <v>86</v>
      </c>
      <c r="C15" s="190">
        <f>C16</f>
        <v>150500</v>
      </c>
      <c r="D15" s="190">
        <f>D16</f>
        <v>124800</v>
      </c>
    </row>
    <row r="16" spans="1:4" ht="31.5">
      <c r="A16" s="123" t="s">
        <v>25</v>
      </c>
      <c r="B16" s="121" t="s">
        <v>87</v>
      </c>
      <c r="C16" s="191">
        <f>C17+C18+C19+C20</f>
        <v>150500</v>
      </c>
      <c r="D16" s="191">
        <f>D17+D18+D19+D20</f>
        <v>124800</v>
      </c>
    </row>
    <row r="17" spans="1:4" ht="63">
      <c r="A17" s="248" t="s">
        <v>389</v>
      </c>
      <c r="B17" s="121" t="s">
        <v>43</v>
      </c>
      <c r="C17" s="191">
        <v>55000</v>
      </c>
      <c r="D17" s="191">
        <v>45700</v>
      </c>
    </row>
    <row r="18" spans="1:4" ht="94.5">
      <c r="A18" s="250" t="s">
        <v>390</v>
      </c>
      <c r="B18" s="121" t="s">
        <v>44</v>
      </c>
      <c r="C18" s="191">
        <v>1300</v>
      </c>
      <c r="D18" s="191">
        <v>1000</v>
      </c>
    </row>
    <row r="19" spans="1:4" ht="66.75" customHeight="1">
      <c r="A19" s="248" t="s">
        <v>388</v>
      </c>
      <c r="B19" s="121" t="s">
        <v>45</v>
      </c>
      <c r="C19" s="191">
        <v>89000</v>
      </c>
      <c r="D19" s="191">
        <v>73800</v>
      </c>
    </row>
    <row r="20" spans="1:4" ht="63.75" customHeight="1">
      <c r="A20" s="250" t="s">
        <v>391</v>
      </c>
      <c r="B20" s="121" t="s">
        <v>46</v>
      </c>
      <c r="C20" s="191">
        <v>5200</v>
      </c>
      <c r="D20" s="191">
        <v>4300</v>
      </c>
    </row>
    <row r="21" spans="1:4" s="150" customFormat="1">
      <c r="A21" s="117" t="s">
        <v>27</v>
      </c>
      <c r="B21" s="118" t="s">
        <v>52</v>
      </c>
      <c r="C21" s="190">
        <f>C22+C24</f>
        <v>24000</v>
      </c>
      <c r="D21" s="190">
        <f>C22+C24</f>
        <v>24000</v>
      </c>
    </row>
    <row r="22" spans="1:4">
      <c r="A22" s="123" t="s">
        <v>51</v>
      </c>
      <c r="B22" s="121" t="s">
        <v>53</v>
      </c>
      <c r="C22" s="191">
        <v>20000</v>
      </c>
      <c r="D22" s="191">
        <v>20000</v>
      </c>
    </row>
    <row r="23" spans="1:4" ht="47.25">
      <c r="A23" s="123" t="s">
        <v>404</v>
      </c>
      <c r="B23" s="121" t="s">
        <v>54</v>
      </c>
      <c r="C23" s="192">
        <v>20000</v>
      </c>
      <c r="D23" s="192">
        <v>20000</v>
      </c>
    </row>
    <row r="24" spans="1:4">
      <c r="A24" s="126" t="s">
        <v>55</v>
      </c>
      <c r="B24" s="121" t="s">
        <v>56</v>
      </c>
      <c r="C24" s="193">
        <v>4000</v>
      </c>
      <c r="D24" s="193">
        <v>4000</v>
      </c>
    </row>
    <row r="25" spans="1:4">
      <c r="A25" s="251" t="s">
        <v>393</v>
      </c>
      <c r="B25" s="249" t="s">
        <v>392</v>
      </c>
      <c r="C25" s="193">
        <f>C26</f>
        <v>1000</v>
      </c>
      <c r="D25" s="193">
        <f>D26</f>
        <v>1000</v>
      </c>
    </row>
    <row r="26" spans="1:4" ht="47.25">
      <c r="A26" s="250" t="s">
        <v>394</v>
      </c>
      <c r="B26" s="252" t="s">
        <v>395</v>
      </c>
      <c r="C26" s="194">
        <v>1000</v>
      </c>
      <c r="D26" s="194">
        <v>1000</v>
      </c>
    </row>
    <row r="27" spans="1:4">
      <c r="A27" s="253" t="s">
        <v>396</v>
      </c>
      <c r="B27" s="249" t="s">
        <v>397</v>
      </c>
      <c r="C27" s="194">
        <f>C28</f>
        <v>3000</v>
      </c>
      <c r="D27" s="194">
        <f>D28</f>
        <v>3000</v>
      </c>
    </row>
    <row r="28" spans="1:4" ht="47.25">
      <c r="A28" s="248" t="s">
        <v>398</v>
      </c>
      <c r="B28" s="252" t="s">
        <v>399</v>
      </c>
      <c r="C28" s="194">
        <v>3000</v>
      </c>
      <c r="D28" s="194">
        <v>3000</v>
      </c>
    </row>
    <row r="29" spans="1:4" ht="47.25" hidden="1">
      <c r="A29" s="130" t="s">
        <v>57</v>
      </c>
      <c r="B29" s="121" t="s">
        <v>58</v>
      </c>
      <c r="C29" s="194">
        <v>0</v>
      </c>
      <c r="D29" s="194">
        <f>D30</f>
        <v>0</v>
      </c>
    </row>
    <row r="30" spans="1:4" hidden="1">
      <c r="A30" s="126" t="s">
        <v>59</v>
      </c>
      <c r="B30" s="121" t="s">
        <v>60</v>
      </c>
      <c r="C30" s="194">
        <v>0</v>
      </c>
      <c r="D30" s="194">
        <v>0</v>
      </c>
    </row>
    <row r="31" spans="1:4" ht="47.25" hidden="1">
      <c r="A31" s="128" t="s">
        <v>61</v>
      </c>
      <c r="B31" s="121" t="s">
        <v>62</v>
      </c>
      <c r="C31" s="194">
        <v>0</v>
      </c>
      <c r="D31" s="194">
        <v>0</v>
      </c>
    </row>
    <row r="32" spans="1:4" s="150" customFormat="1" ht="47.25">
      <c r="A32" s="144" t="s">
        <v>28</v>
      </c>
      <c r="B32" s="134" t="s">
        <v>63</v>
      </c>
      <c r="C32" s="195">
        <f>C33+C35</f>
        <v>89000</v>
      </c>
      <c r="D32" s="195">
        <f>D33+D35</f>
        <v>89000</v>
      </c>
    </row>
    <row r="33" spans="1:4" ht="110.25">
      <c r="A33" s="126" t="s">
        <v>29</v>
      </c>
      <c r="B33" s="131" t="s">
        <v>64</v>
      </c>
      <c r="C33" s="193">
        <f>C34</f>
        <v>44500</v>
      </c>
      <c r="D33" s="193">
        <f>D34</f>
        <v>44500</v>
      </c>
    </row>
    <row r="34" spans="1:4" ht="78.75">
      <c r="A34" s="126" t="s">
        <v>74</v>
      </c>
      <c r="B34" s="131" t="s">
        <v>73</v>
      </c>
      <c r="C34" s="193">
        <v>44500</v>
      </c>
      <c r="D34" s="193">
        <v>44500</v>
      </c>
    </row>
    <row r="35" spans="1:4" ht="94.5">
      <c r="A35" s="128" t="s">
        <v>65</v>
      </c>
      <c r="B35" s="131" t="s">
        <v>66</v>
      </c>
      <c r="C35" s="194">
        <v>44500</v>
      </c>
      <c r="D35" s="194">
        <v>44500</v>
      </c>
    </row>
    <row r="36" spans="1:4" ht="94.5" hidden="1">
      <c r="A36" s="132" t="s">
        <v>68</v>
      </c>
      <c r="B36" s="131" t="s">
        <v>67</v>
      </c>
      <c r="C36" s="193">
        <v>0</v>
      </c>
      <c r="D36" s="193">
        <f>D37</f>
        <v>0</v>
      </c>
    </row>
    <row r="37" spans="1:4" ht="94.5" hidden="1">
      <c r="A37" s="132" t="s">
        <v>71</v>
      </c>
      <c r="B37" s="131" t="s">
        <v>69</v>
      </c>
      <c r="C37" s="193">
        <v>0</v>
      </c>
      <c r="D37" s="193">
        <v>0</v>
      </c>
    </row>
    <row r="38" spans="1:4" ht="94.5" hidden="1">
      <c r="A38" s="132" t="s">
        <v>72</v>
      </c>
      <c r="B38" s="131" t="s">
        <v>70</v>
      </c>
      <c r="C38" s="194">
        <v>0</v>
      </c>
      <c r="D38" s="194">
        <v>0</v>
      </c>
    </row>
    <row r="39" spans="1:4">
      <c r="A39" s="133" t="s">
        <v>30</v>
      </c>
      <c r="B39" s="134" t="s">
        <v>76</v>
      </c>
      <c r="C39" s="195">
        <f>C41+C44+C47</f>
        <v>2256500</v>
      </c>
      <c r="D39" s="195">
        <f>D41+D44+D47</f>
        <v>2274600</v>
      </c>
    </row>
    <row r="40" spans="1:4" ht="47.25">
      <c r="A40" s="130" t="s">
        <v>31</v>
      </c>
      <c r="B40" s="131" t="s">
        <v>77</v>
      </c>
      <c r="C40" s="193">
        <f>C41+C44+C47+C51</f>
        <v>2256500</v>
      </c>
      <c r="D40" s="193">
        <f>D41+D44+D47</f>
        <v>2274600</v>
      </c>
    </row>
    <row r="41" spans="1:4" ht="31.5">
      <c r="A41" s="136" t="s">
        <v>32</v>
      </c>
      <c r="B41" s="131" t="s">
        <v>78</v>
      </c>
      <c r="C41" s="193">
        <v>779600</v>
      </c>
      <c r="D41" s="193">
        <v>769400</v>
      </c>
    </row>
    <row r="42" spans="1:4" ht="18" customHeight="1">
      <c r="A42" s="137" t="s">
        <v>33</v>
      </c>
      <c r="B42" s="131" t="s">
        <v>79</v>
      </c>
      <c r="C42" s="193">
        <f>C41</f>
        <v>779600</v>
      </c>
      <c r="D42" s="193">
        <f>D41</f>
        <v>769400</v>
      </c>
    </row>
    <row r="43" spans="1:4" ht="31.5">
      <c r="A43" s="138" t="s">
        <v>75</v>
      </c>
      <c r="B43" s="131" t="s">
        <v>81</v>
      </c>
      <c r="C43" s="193">
        <f>C41</f>
        <v>779600</v>
      </c>
      <c r="D43" s="193">
        <f>D41</f>
        <v>769400</v>
      </c>
    </row>
    <row r="44" spans="1:4" ht="33.75" customHeight="1">
      <c r="A44" s="136" t="s">
        <v>34</v>
      </c>
      <c r="B44" s="131" t="s">
        <v>82</v>
      </c>
      <c r="C44" s="193">
        <v>1436500</v>
      </c>
      <c r="D44" s="193">
        <v>1464700</v>
      </c>
    </row>
    <row r="45" spans="1:4">
      <c r="A45" s="139" t="s">
        <v>174</v>
      </c>
      <c r="B45" s="140" t="s">
        <v>175</v>
      </c>
      <c r="C45" s="193">
        <f>C44</f>
        <v>1436500</v>
      </c>
      <c r="D45" s="193">
        <f>D44</f>
        <v>1464700</v>
      </c>
    </row>
    <row r="46" spans="1:4">
      <c r="A46" s="141" t="s">
        <v>405</v>
      </c>
      <c r="B46" s="140" t="s">
        <v>170</v>
      </c>
      <c r="C46" s="193">
        <f>C44</f>
        <v>1436500</v>
      </c>
      <c r="D46" s="193">
        <f>D44</f>
        <v>1464700</v>
      </c>
    </row>
    <row r="47" spans="1:4" ht="31.5">
      <c r="A47" s="142" t="s">
        <v>35</v>
      </c>
      <c r="B47" s="131" t="s">
        <v>80</v>
      </c>
      <c r="C47" s="193">
        <f>C48+C50</f>
        <v>40400</v>
      </c>
      <c r="D47" s="193">
        <f>D48+D50</f>
        <v>40500</v>
      </c>
    </row>
    <row r="48" spans="1:4" ht="47.25">
      <c r="A48" s="141" t="s">
        <v>402</v>
      </c>
      <c r="B48" s="131" t="s">
        <v>171</v>
      </c>
      <c r="C48" s="193">
        <v>39700</v>
      </c>
      <c r="D48" s="193">
        <v>39800</v>
      </c>
    </row>
    <row r="49" spans="1:5" ht="47.25">
      <c r="A49" s="143" t="s">
        <v>261</v>
      </c>
      <c r="B49" s="140" t="s">
        <v>262</v>
      </c>
      <c r="C49" s="193">
        <f>C50</f>
        <v>700</v>
      </c>
      <c r="D49" s="193">
        <f>D50</f>
        <v>700</v>
      </c>
    </row>
    <row r="50" spans="1:5" ht="47.25">
      <c r="A50" s="139" t="s">
        <v>403</v>
      </c>
      <c r="B50" s="140" t="s">
        <v>263</v>
      </c>
      <c r="C50" s="193">
        <v>700</v>
      </c>
      <c r="D50" s="193">
        <v>700</v>
      </c>
    </row>
    <row r="51" spans="1:5" hidden="1">
      <c r="A51" s="143"/>
      <c r="B51" s="140" t="s">
        <v>263</v>
      </c>
      <c r="C51" s="193"/>
      <c r="D51" s="193"/>
    </row>
    <row r="52" spans="1:5">
      <c r="A52" s="144" t="s">
        <v>37</v>
      </c>
      <c r="B52" s="134"/>
      <c r="C52" s="195">
        <f>C11+C39</f>
        <v>2549300</v>
      </c>
      <c r="D52" s="195">
        <f>D11+D39</f>
        <v>2543000</v>
      </c>
    </row>
    <row r="53" spans="1:5">
      <c r="C53" s="187"/>
      <c r="D53" s="187"/>
    </row>
    <row r="55" spans="1:5">
      <c r="C55" s="145"/>
      <c r="D55" s="145"/>
    </row>
    <row r="56" spans="1:5" ht="18.75">
      <c r="A56" s="149" t="s">
        <v>268</v>
      </c>
      <c r="B56" s="149"/>
      <c r="C56" s="149"/>
      <c r="D56" s="149" t="s">
        <v>275</v>
      </c>
      <c r="E56" s="147"/>
    </row>
  </sheetData>
  <mergeCells count="5">
    <mergeCell ref="A6:D7"/>
    <mergeCell ref="C9:D9"/>
    <mergeCell ref="A9:A10"/>
    <mergeCell ref="B9:B10"/>
    <mergeCell ref="C4:D4"/>
  </mergeCells>
  <phoneticPr fontId="15" type="noConversion"/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C9" sqref="C9:C10"/>
    </sheetView>
  </sheetViews>
  <sheetFormatPr defaultRowHeight="15.75"/>
  <cols>
    <col min="1" max="1" width="18.140625" style="18" customWidth="1"/>
    <col min="2" max="2" width="28.42578125" style="18" customWidth="1"/>
    <col min="3" max="3" width="58" style="18" customWidth="1"/>
    <col min="4" max="16384" width="9.140625" style="154"/>
  </cols>
  <sheetData>
    <row r="1" spans="1:3">
      <c r="A1" s="19"/>
      <c r="C1" s="22" t="s">
        <v>179</v>
      </c>
    </row>
    <row r="2" spans="1:3">
      <c r="A2" s="19"/>
      <c r="C2" s="22" t="s">
        <v>92</v>
      </c>
    </row>
    <row r="3" spans="1:3">
      <c r="A3" s="19"/>
      <c r="C3" s="22" t="s">
        <v>362</v>
      </c>
    </row>
    <row r="4" spans="1:3">
      <c r="A4" s="19"/>
      <c r="C4" s="22" t="s">
        <v>419</v>
      </c>
    </row>
    <row r="6" spans="1:3" ht="15">
      <c r="A6" s="274" t="s">
        <v>276</v>
      </c>
      <c r="B6" s="274"/>
      <c r="C6" s="274"/>
    </row>
    <row r="7" spans="1:3" ht="15.75" customHeight="1">
      <c r="A7" s="274"/>
      <c r="B7" s="274"/>
      <c r="C7" s="274"/>
    </row>
    <row r="8" spans="1:3" ht="15">
      <c r="A8" s="275"/>
      <c r="B8" s="275"/>
      <c r="C8" s="275"/>
    </row>
    <row r="9" spans="1:3" ht="35.25" customHeight="1">
      <c r="A9" s="272" t="s">
        <v>2</v>
      </c>
      <c r="B9" s="273"/>
      <c r="C9" s="276" t="s">
        <v>90</v>
      </c>
    </row>
    <row r="10" spans="1:3" ht="56.25" customHeight="1">
      <c r="A10" s="186" t="s">
        <v>88</v>
      </c>
      <c r="B10" s="185" t="s">
        <v>89</v>
      </c>
      <c r="C10" s="277"/>
    </row>
    <row r="11" spans="1:3" ht="33.75" customHeight="1">
      <c r="A11" s="15">
        <v>996</v>
      </c>
      <c r="B11" s="278" t="s">
        <v>277</v>
      </c>
      <c r="C11" s="279"/>
    </row>
    <row r="12" spans="1:3" ht="94.5">
      <c r="A12" s="17">
        <v>996</v>
      </c>
      <c r="B12" s="17" t="s">
        <v>66</v>
      </c>
      <c r="C12" s="240" t="s">
        <v>65</v>
      </c>
    </row>
    <row r="13" spans="1:3" ht="31.5">
      <c r="A13" s="17">
        <v>996</v>
      </c>
      <c r="B13" s="17" t="s">
        <v>16</v>
      </c>
      <c r="C13" s="23" t="s">
        <v>406</v>
      </c>
    </row>
    <row r="14" spans="1:3">
      <c r="A14" s="17">
        <v>996</v>
      </c>
      <c r="B14" s="17" t="s">
        <v>17</v>
      </c>
      <c r="C14" s="23" t="s">
        <v>91</v>
      </c>
    </row>
    <row r="15" spans="1:3" ht="31.5">
      <c r="A15" s="17">
        <v>996</v>
      </c>
      <c r="B15" s="17" t="s">
        <v>81</v>
      </c>
      <c r="C15" s="24" t="s">
        <v>400</v>
      </c>
    </row>
    <row r="16" spans="1:3" ht="31.5">
      <c r="A16" s="17">
        <v>996</v>
      </c>
      <c r="B16" s="17" t="s">
        <v>177</v>
      </c>
      <c r="C16" s="24" t="s">
        <v>407</v>
      </c>
    </row>
    <row r="17" spans="1:3" ht="47.25">
      <c r="A17" s="17">
        <v>996</v>
      </c>
      <c r="B17" s="17" t="s">
        <v>265</v>
      </c>
      <c r="C17" s="48" t="s">
        <v>408</v>
      </c>
    </row>
    <row r="18" spans="1:3">
      <c r="A18" s="17">
        <v>996</v>
      </c>
      <c r="B18" s="46" t="s">
        <v>170</v>
      </c>
      <c r="C18" s="48" t="s">
        <v>405</v>
      </c>
    </row>
    <row r="19" spans="1:3" ht="31.5">
      <c r="A19" s="17">
        <v>996</v>
      </c>
      <c r="B19" s="17" t="s">
        <v>83</v>
      </c>
      <c r="C19" s="24" t="s">
        <v>409</v>
      </c>
    </row>
    <row r="20" spans="1:3" ht="110.25">
      <c r="A20" s="17">
        <v>996</v>
      </c>
      <c r="B20" s="16" t="s">
        <v>176</v>
      </c>
      <c r="C20" s="25" t="s">
        <v>410</v>
      </c>
    </row>
    <row r="21" spans="1:3" ht="47.25">
      <c r="A21" s="17">
        <v>996</v>
      </c>
      <c r="B21" s="17" t="s">
        <v>171</v>
      </c>
      <c r="C21" s="48" t="s">
        <v>402</v>
      </c>
    </row>
    <row r="22" spans="1:3" ht="47.25">
      <c r="A22" s="17">
        <v>996</v>
      </c>
      <c r="B22" s="17" t="s">
        <v>263</v>
      </c>
      <c r="C22" s="48" t="s">
        <v>403</v>
      </c>
    </row>
    <row r="25" spans="1:3" ht="112.5" customHeight="1">
      <c r="A25" s="271" t="s">
        <v>268</v>
      </c>
      <c r="B25" s="271"/>
      <c r="C25" s="241" t="s">
        <v>275</v>
      </c>
    </row>
  </sheetData>
  <mergeCells count="5">
    <mergeCell ref="A25:B25"/>
    <mergeCell ref="A9:B9"/>
    <mergeCell ref="A6:C8"/>
    <mergeCell ref="C9:C10"/>
    <mergeCell ref="B11:C11"/>
  </mergeCells>
  <phoneticPr fontId="15" type="noConversion"/>
  <pageMargins left="0.7" right="0.7" top="0.75" bottom="0.75" header="0.3" footer="0.3"/>
  <pageSetup paperSize="9" scale="82" orientation="portrait" verticalDpi="0" r:id="rId1"/>
  <rowBreaks count="1" manualBreakCount="1">
    <brk id="25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5" sqref="B5"/>
    </sheetView>
  </sheetViews>
  <sheetFormatPr defaultRowHeight="15.75"/>
  <cols>
    <col min="1" max="1" width="30.140625" style="18" customWidth="1"/>
    <col min="2" max="2" width="71.42578125" style="18" customWidth="1"/>
  </cols>
  <sheetData>
    <row r="1" spans="1:2">
      <c r="A1" s="19"/>
      <c r="B1" s="22" t="s">
        <v>180</v>
      </c>
    </row>
    <row r="2" spans="1:2">
      <c r="A2" s="19"/>
      <c r="B2" s="22" t="s">
        <v>95</v>
      </c>
    </row>
    <row r="3" spans="1:2">
      <c r="A3" s="19"/>
      <c r="B3" s="22" t="s">
        <v>382</v>
      </c>
    </row>
    <row r="4" spans="1:2">
      <c r="A4" s="19"/>
      <c r="B4" s="22" t="s">
        <v>420</v>
      </c>
    </row>
    <row r="6" spans="1:2" ht="47.25" customHeight="1">
      <c r="A6" s="274" t="s">
        <v>278</v>
      </c>
      <c r="B6" s="274"/>
    </row>
    <row r="7" spans="1:2" ht="15.75" customHeight="1">
      <c r="A7" s="274"/>
      <c r="B7" s="274"/>
    </row>
    <row r="8" spans="1:2" ht="15.75" customHeight="1">
      <c r="A8" s="275"/>
      <c r="B8" s="275"/>
    </row>
    <row r="9" spans="1:2" ht="47.25">
      <c r="A9" s="14" t="s">
        <v>2</v>
      </c>
      <c r="B9" s="280" t="s">
        <v>94</v>
      </c>
    </row>
    <row r="10" spans="1:2" ht="31.5">
      <c r="A10" s="14" t="s">
        <v>93</v>
      </c>
      <c r="B10" s="280"/>
    </row>
    <row r="11" spans="1:2" ht="33.75" customHeight="1">
      <c r="A11" s="15">
        <v>996</v>
      </c>
      <c r="B11" s="21" t="s">
        <v>277</v>
      </c>
    </row>
    <row r="12" spans="1:2" ht="73.5" customHeight="1">
      <c r="A12" s="50" t="s">
        <v>279</v>
      </c>
      <c r="B12" s="49" t="s">
        <v>275</v>
      </c>
    </row>
  </sheetData>
  <mergeCells count="2">
    <mergeCell ref="A6:B8"/>
    <mergeCell ref="B9:B10"/>
  </mergeCells>
  <phoneticPr fontId="15" type="noConversion"/>
  <pageMargins left="0.7" right="0.7" top="0.75" bottom="0.75" header="0.3" footer="0.3"/>
  <pageSetup paperSize="9" scale="8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C4" sqref="C4"/>
    </sheetView>
  </sheetViews>
  <sheetFormatPr defaultRowHeight="15.75"/>
  <cols>
    <col min="1" max="1" width="18.140625" style="18" customWidth="1"/>
    <col min="2" max="2" width="28.42578125" style="18" customWidth="1"/>
    <col min="3" max="3" width="58.28515625" style="18" customWidth="1"/>
  </cols>
  <sheetData>
    <row r="1" spans="1:3">
      <c r="A1" s="19"/>
      <c r="C1" s="22" t="s">
        <v>181</v>
      </c>
    </row>
    <row r="2" spans="1:3">
      <c r="A2" s="19"/>
      <c r="C2" s="22" t="s">
        <v>92</v>
      </c>
    </row>
    <row r="3" spans="1:3">
      <c r="A3" s="19"/>
      <c r="C3" s="22" t="s">
        <v>362</v>
      </c>
    </row>
    <row r="4" spans="1:3">
      <c r="A4" s="19"/>
      <c r="C4" s="22" t="s">
        <v>419</v>
      </c>
    </row>
    <row r="6" spans="1:3" ht="47.25" customHeight="1">
      <c r="A6" s="274" t="s">
        <v>373</v>
      </c>
      <c r="B6" s="274"/>
      <c r="C6" s="274"/>
    </row>
    <row r="7" spans="1:3" ht="15.75" customHeight="1">
      <c r="A7" s="274"/>
      <c r="B7" s="274"/>
      <c r="C7" s="274"/>
    </row>
    <row r="8" spans="1:3" ht="15.75" customHeight="1">
      <c r="A8" s="275"/>
      <c r="B8" s="275"/>
      <c r="C8" s="275"/>
    </row>
    <row r="9" spans="1:3" ht="35.25" customHeight="1">
      <c r="A9" s="272" t="s">
        <v>2</v>
      </c>
      <c r="B9" s="273"/>
      <c r="C9" s="276" t="s">
        <v>98</v>
      </c>
    </row>
    <row r="10" spans="1:3" ht="63">
      <c r="A10" s="14" t="s">
        <v>96</v>
      </c>
      <c r="B10" s="20" t="s">
        <v>97</v>
      </c>
      <c r="C10" s="277"/>
    </row>
    <row r="11" spans="1:3" ht="33.75" customHeight="1">
      <c r="A11" s="15">
        <v>996</v>
      </c>
      <c r="B11" s="278" t="s">
        <v>277</v>
      </c>
      <c r="C11" s="279"/>
    </row>
    <row r="12" spans="1:3" ht="31.5">
      <c r="A12" s="17">
        <v>996</v>
      </c>
      <c r="B12" s="26" t="s">
        <v>99</v>
      </c>
      <c r="C12" s="23" t="s">
        <v>100</v>
      </c>
    </row>
    <row r="13" spans="1:3" ht="31.5" customHeight="1">
      <c r="A13" s="17">
        <v>996</v>
      </c>
      <c r="B13" s="26" t="s">
        <v>101</v>
      </c>
      <c r="C13" s="23" t="s">
        <v>411</v>
      </c>
    </row>
    <row r="14" spans="1:3" ht="47.25">
      <c r="A14" s="17">
        <v>996</v>
      </c>
      <c r="B14" s="26" t="s">
        <v>102</v>
      </c>
      <c r="C14" s="23" t="s">
        <v>412</v>
      </c>
    </row>
    <row r="15" spans="1:3" ht="47.25">
      <c r="A15" s="17">
        <v>996</v>
      </c>
      <c r="B15" s="26" t="s">
        <v>104</v>
      </c>
      <c r="C15" s="23" t="s">
        <v>105</v>
      </c>
    </row>
    <row r="16" spans="1:3" ht="31.5">
      <c r="A16" s="17">
        <v>996</v>
      </c>
      <c r="B16" s="26" t="s">
        <v>106</v>
      </c>
      <c r="C16" s="23" t="s">
        <v>413</v>
      </c>
    </row>
    <row r="17" spans="1:3" ht="31.5">
      <c r="A17" s="17">
        <v>996</v>
      </c>
      <c r="B17" s="26" t="s">
        <v>107</v>
      </c>
      <c r="C17" s="23" t="s">
        <v>414</v>
      </c>
    </row>
    <row r="18" spans="1:3" ht="47.25">
      <c r="A18" s="17">
        <v>996</v>
      </c>
      <c r="B18" s="26" t="s">
        <v>108</v>
      </c>
      <c r="C18" s="23" t="s">
        <v>415</v>
      </c>
    </row>
    <row r="19" spans="1:3" ht="78.75" customHeight="1">
      <c r="A19" s="281" t="s">
        <v>280</v>
      </c>
      <c r="B19" s="281"/>
      <c r="C19" s="49" t="s">
        <v>275</v>
      </c>
    </row>
  </sheetData>
  <mergeCells count="5">
    <mergeCell ref="A19:B19"/>
    <mergeCell ref="A6:C8"/>
    <mergeCell ref="A9:B9"/>
    <mergeCell ref="C9:C10"/>
    <mergeCell ref="B11:C11"/>
  </mergeCells>
  <phoneticPr fontId="15" type="noConversion"/>
  <pageMargins left="0.7" right="0.7" top="0.75" bottom="0.75" header="0.3" footer="0.3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B4" sqref="B4"/>
    </sheetView>
  </sheetViews>
  <sheetFormatPr defaultRowHeight="15.75"/>
  <cols>
    <col min="1" max="1" width="65.140625" style="27" customWidth="1"/>
    <col min="2" max="2" width="21.5703125" style="27" customWidth="1"/>
    <col min="3" max="3" width="21.5703125" style="29" customWidth="1"/>
  </cols>
  <sheetData>
    <row r="1" spans="1:3">
      <c r="B1" s="28" t="s">
        <v>182</v>
      </c>
    </row>
    <row r="2" spans="1:3">
      <c r="B2" s="28" t="s">
        <v>38</v>
      </c>
    </row>
    <row r="3" spans="1:3">
      <c r="B3" s="28" t="s">
        <v>271</v>
      </c>
    </row>
    <row r="4" spans="1:3">
      <c r="B4" s="28" t="s">
        <v>421</v>
      </c>
    </row>
    <row r="6" spans="1:3">
      <c r="A6" s="282" t="s">
        <v>109</v>
      </c>
      <c r="B6" s="283"/>
      <c r="C6" s="283"/>
    </row>
    <row r="7" spans="1:3" ht="32.25" customHeight="1">
      <c r="A7" s="282" t="s">
        <v>283</v>
      </c>
      <c r="B7" s="282"/>
      <c r="C7" s="282"/>
    </row>
    <row r="8" spans="1:3">
      <c r="A8" s="30"/>
    </row>
    <row r="9" spans="1:3">
      <c r="A9" s="31" t="s">
        <v>110</v>
      </c>
      <c r="B9" s="31" t="s">
        <v>110</v>
      </c>
      <c r="C9" s="31" t="s">
        <v>191</v>
      </c>
    </row>
    <row r="10" spans="1:3">
      <c r="A10" s="32" t="s">
        <v>111</v>
      </c>
      <c r="B10" s="32" t="s">
        <v>112</v>
      </c>
      <c r="C10" s="32" t="s">
        <v>20</v>
      </c>
    </row>
    <row r="11" spans="1:3">
      <c r="A11" s="33" t="s">
        <v>113</v>
      </c>
      <c r="B11" s="34" t="s">
        <v>114</v>
      </c>
      <c r="C11" s="35">
        <f>SUM(C12:C16)</f>
        <v>1883000</v>
      </c>
    </row>
    <row r="12" spans="1:3" ht="31.5">
      <c r="A12" s="36" t="s">
        <v>115</v>
      </c>
      <c r="B12" s="37" t="s">
        <v>116</v>
      </c>
      <c r="C12" s="38">
        <v>263000</v>
      </c>
    </row>
    <row r="13" spans="1:3" ht="47.25">
      <c r="A13" s="36" t="s">
        <v>117</v>
      </c>
      <c r="B13" s="37" t="s">
        <v>118</v>
      </c>
      <c r="C13" s="38">
        <v>1607300</v>
      </c>
    </row>
    <row r="14" spans="1:3" ht="47.25">
      <c r="A14" s="36" t="s">
        <v>119</v>
      </c>
      <c r="B14" s="37" t="s">
        <v>120</v>
      </c>
      <c r="C14" s="38">
        <v>9000</v>
      </c>
    </row>
    <row r="15" spans="1:3">
      <c r="A15" s="36" t="s">
        <v>121</v>
      </c>
      <c r="B15" s="37" t="s">
        <v>122</v>
      </c>
      <c r="C15" s="38">
        <v>3000</v>
      </c>
    </row>
    <row r="16" spans="1:3">
      <c r="A16" s="242" t="s">
        <v>377</v>
      </c>
      <c r="B16" s="151" t="s">
        <v>374</v>
      </c>
      <c r="C16" s="38">
        <v>700</v>
      </c>
    </row>
    <row r="17" spans="1:3">
      <c r="A17" s="33" t="s">
        <v>189</v>
      </c>
      <c r="B17" s="45" t="s">
        <v>190</v>
      </c>
      <c r="C17" s="35">
        <f>C18</f>
        <v>39200</v>
      </c>
    </row>
    <row r="18" spans="1:3">
      <c r="A18" s="36" t="s">
        <v>188</v>
      </c>
      <c r="B18" s="41" t="s">
        <v>187</v>
      </c>
      <c r="C18" s="38">
        <v>39200</v>
      </c>
    </row>
    <row r="19" spans="1:3" ht="31.5">
      <c r="A19" s="33" t="s">
        <v>123</v>
      </c>
      <c r="B19" s="34" t="s">
        <v>124</v>
      </c>
      <c r="C19" s="35">
        <f>SUM(C20:C21)</f>
        <v>70800</v>
      </c>
    </row>
    <row r="20" spans="1:3" ht="31.5">
      <c r="A20" s="36" t="s">
        <v>125</v>
      </c>
      <c r="B20" s="37" t="s">
        <v>126</v>
      </c>
      <c r="C20" s="38">
        <v>20800</v>
      </c>
    </row>
    <row r="21" spans="1:3">
      <c r="A21" s="36" t="s">
        <v>127</v>
      </c>
      <c r="B21" s="37" t="s">
        <v>128</v>
      </c>
      <c r="C21" s="38">
        <v>50000</v>
      </c>
    </row>
    <row r="22" spans="1:3">
      <c r="A22" s="33" t="s">
        <v>129</v>
      </c>
      <c r="B22" s="34" t="s">
        <v>130</v>
      </c>
      <c r="C22" s="35">
        <f>SUM(C23:C23)</f>
        <v>110400</v>
      </c>
    </row>
    <row r="23" spans="1:3">
      <c r="A23" s="36" t="s">
        <v>131</v>
      </c>
      <c r="B23" s="37" t="s">
        <v>132</v>
      </c>
      <c r="C23" s="38">
        <v>110400</v>
      </c>
    </row>
    <row r="24" spans="1:3">
      <c r="A24" s="33" t="s">
        <v>133</v>
      </c>
      <c r="B24" s="34" t="s">
        <v>134</v>
      </c>
      <c r="C24" s="35">
        <f>SUM(C25:C25)</f>
        <v>82100</v>
      </c>
    </row>
    <row r="25" spans="1:3">
      <c r="A25" s="36" t="s">
        <v>142</v>
      </c>
      <c r="B25" s="37" t="s">
        <v>143</v>
      </c>
      <c r="C25" s="38">
        <v>82100</v>
      </c>
    </row>
    <row r="26" spans="1:3">
      <c r="A26" s="33" t="s">
        <v>137</v>
      </c>
      <c r="B26" s="34" t="s">
        <v>138</v>
      </c>
      <c r="C26" s="35">
        <f>C27+C28</f>
        <v>340000</v>
      </c>
    </row>
    <row r="27" spans="1:3">
      <c r="A27" s="36" t="s">
        <v>139</v>
      </c>
      <c r="B27" s="37" t="s">
        <v>140</v>
      </c>
      <c r="C27" s="38">
        <v>208000</v>
      </c>
    </row>
    <row r="28" spans="1:3">
      <c r="A28" s="36" t="s">
        <v>259</v>
      </c>
      <c r="B28" s="151" t="s">
        <v>140</v>
      </c>
      <c r="C28" s="38">
        <v>132000</v>
      </c>
    </row>
    <row r="29" spans="1:3">
      <c r="A29" s="33" t="s">
        <v>281</v>
      </c>
      <c r="B29" s="34">
        <v>1001</v>
      </c>
      <c r="C29" s="35">
        <f>C30</f>
        <v>30000</v>
      </c>
    </row>
    <row r="30" spans="1:3">
      <c r="A30" s="78" t="s">
        <v>282</v>
      </c>
      <c r="B30" s="37">
        <v>1001</v>
      </c>
      <c r="C30" s="38">
        <v>30000</v>
      </c>
    </row>
    <row r="31" spans="1:3">
      <c r="A31" s="33" t="s">
        <v>141</v>
      </c>
      <c r="B31" s="34"/>
      <c r="C31" s="35">
        <f>C11+C17+C19+C22+C24+C26+C29</f>
        <v>2555500</v>
      </c>
    </row>
    <row r="32" spans="1:3">
      <c r="C32" s="188"/>
    </row>
    <row r="34" spans="1:3" ht="18.75">
      <c r="A34" s="1" t="s">
        <v>268</v>
      </c>
      <c r="C34" s="4" t="s">
        <v>275</v>
      </c>
    </row>
  </sheetData>
  <mergeCells count="2">
    <mergeCell ref="A6:C6"/>
    <mergeCell ref="A7:C7"/>
  </mergeCells>
  <phoneticPr fontId="15" type="noConversion"/>
  <pageMargins left="0.7" right="0.7" top="0.75" bottom="0.75" header="0.3" footer="0.3"/>
  <pageSetup paperSize="9" scale="8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C4" sqref="C4"/>
    </sheetView>
  </sheetViews>
  <sheetFormatPr defaultRowHeight="15.75"/>
  <cols>
    <col min="1" max="1" width="65.140625" style="27" customWidth="1"/>
    <col min="2" max="2" width="21.5703125" style="27" customWidth="1"/>
    <col min="3" max="4" width="21.5703125" style="29" customWidth="1"/>
  </cols>
  <sheetData>
    <row r="1" spans="1:4">
      <c r="C1" s="28" t="s">
        <v>194</v>
      </c>
    </row>
    <row r="2" spans="1:4">
      <c r="C2" s="28" t="s">
        <v>38</v>
      </c>
    </row>
    <row r="3" spans="1:4">
      <c r="C3" s="28" t="s">
        <v>271</v>
      </c>
    </row>
    <row r="4" spans="1:4">
      <c r="C4" s="28" t="s">
        <v>421</v>
      </c>
    </row>
    <row r="6" spans="1:4">
      <c r="A6" s="282" t="s">
        <v>109</v>
      </c>
      <c r="B6" s="283"/>
      <c r="C6" s="283"/>
      <c r="D6"/>
    </row>
    <row r="7" spans="1:4" ht="32.25" customHeight="1">
      <c r="A7" s="282" t="s">
        <v>383</v>
      </c>
      <c r="B7" s="282"/>
      <c r="C7" s="282"/>
      <c r="D7"/>
    </row>
    <row r="8" spans="1:4">
      <c r="A8" s="30"/>
    </row>
    <row r="9" spans="1:4">
      <c r="A9" s="31" t="s">
        <v>110</v>
      </c>
      <c r="B9" s="31"/>
      <c r="C9" s="31"/>
      <c r="D9" s="31" t="s">
        <v>191</v>
      </c>
    </row>
    <row r="10" spans="1:4">
      <c r="A10" s="286" t="s">
        <v>111</v>
      </c>
      <c r="B10" s="286" t="s">
        <v>112</v>
      </c>
      <c r="C10" s="284" t="s">
        <v>20</v>
      </c>
      <c r="D10" s="285"/>
    </row>
    <row r="11" spans="1:4">
      <c r="A11" s="287"/>
      <c r="B11" s="287"/>
      <c r="C11" s="40" t="s">
        <v>13</v>
      </c>
      <c r="D11" s="40" t="s">
        <v>267</v>
      </c>
    </row>
    <row r="12" spans="1:4">
      <c r="A12" s="33" t="s">
        <v>113</v>
      </c>
      <c r="B12" s="34" t="s">
        <v>114</v>
      </c>
      <c r="C12" s="35">
        <f>SUM(C13:C18)</f>
        <v>1868100</v>
      </c>
      <c r="D12" s="35">
        <f>SUM(D13:D18)</f>
        <v>1927400</v>
      </c>
    </row>
    <row r="13" spans="1:4" ht="31.5">
      <c r="A13" s="36" t="s">
        <v>115</v>
      </c>
      <c r="B13" s="37" t="s">
        <v>116</v>
      </c>
      <c r="C13" s="38">
        <v>262000</v>
      </c>
      <c r="D13" s="38">
        <v>263000</v>
      </c>
    </row>
    <row r="14" spans="1:4" ht="47.25">
      <c r="A14" s="36" t="s">
        <v>117</v>
      </c>
      <c r="B14" s="37" t="s">
        <v>118</v>
      </c>
      <c r="C14" s="38">
        <v>1498400</v>
      </c>
      <c r="D14" s="38">
        <v>1651700</v>
      </c>
    </row>
    <row r="15" spans="1:4" ht="47.25">
      <c r="A15" s="36" t="s">
        <v>119</v>
      </c>
      <c r="B15" s="37" t="s">
        <v>120</v>
      </c>
      <c r="C15" s="38">
        <v>9000</v>
      </c>
      <c r="D15" s="38">
        <v>9000</v>
      </c>
    </row>
    <row r="16" spans="1:4">
      <c r="A16" s="78" t="s">
        <v>326</v>
      </c>
      <c r="B16" s="151" t="s">
        <v>361</v>
      </c>
      <c r="C16" s="38">
        <v>95000</v>
      </c>
      <c r="D16" s="38"/>
    </row>
    <row r="17" spans="1:4">
      <c r="A17" s="36" t="s">
        <v>121</v>
      </c>
      <c r="B17" s="37" t="s">
        <v>122</v>
      </c>
      <c r="C17" s="38">
        <v>3000</v>
      </c>
      <c r="D17" s="38">
        <v>3000</v>
      </c>
    </row>
    <row r="18" spans="1:4">
      <c r="A18" s="242" t="s">
        <v>377</v>
      </c>
      <c r="B18" s="151" t="s">
        <v>374</v>
      </c>
      <c r="C18" s="38">
        <v>700</v>
      </c>
      <c r="D18" s="38">
        <v>700</v>
      </c>
    </row>
    <row r="19" spans="1:4">
      <c r="A19" s="33" t="s">
        <v>189</v>
      </c>
      <c r="B19" s="45" t="s">
        <v>190</v>
      </c>
      <c r="C19" s="35">
        <f>C20</f>
        <v>39700</v>
      </c>
      <c r="D19" s="35">
        <f>D20</f>
        <v>39800</v>
      </c>
    </row>
    <row r="20" spans="1:4">
      <c r="A20" s="36" t="s">
        <v>188</v>
      </c>
      <c r="B20" s="41" t="s">
        <v>187</v>
      </c>
      <c r="C20" s="38">
        <v>39700</v>
      </c>
      <c r="D20" s="38">
        <v>39800</v>
      </c>
    </row>
    <row r="21" spans="1:4" ht="31.5">
      <c r="A21" s="33" t="s">
        <v>123</v>
      </c>
      <c r="B21" s="34" t="s">
        <v>124</v>
      </c>
      <c r="C21" s="35">
        <f>SUM(C22:C23)</f>
        <v>30800</v>
      </c>
      <c r="D21" s="35">
        <f>SUM(D22:D23)</f>
        <v>30800</v>
      </c>
    </row>
    <row r="22" spans="1:4" ht="31.5">
      <c r="A22" s="36" t="s">
        <v>125</v>
      </c>
      <c r="B22" s="37" t="s">
        <v>126</v>
      </c>
      <c r="C22" s="38">
        <v>20800</v>
      </c>
      <c r="D22" s="38">
        <v>20800</v>
      </c>
    </row>
    <row r="23" spans="1:4">
      <c r="A23" s="36" t="s">
        <v>127</v>
      </c>
      <c r="B23" s="37" t="s">
        <v>128</v>
      </c>
      <c r="C23" s="38">
        <v>10000</v>
      </c>
      <c r="D23" s="38">
        <v>10000</v>
      </c>
    </row>
    <row r="24" spans="1:4">
      <c r="A24" s="33" t="s">
        <v>129</v>
      </c>
      <c r="B24" s="34" t="s">
        <v>130</v>
      </c>
      <c r="C24" s="35">
        <f>SUM(C25:C25)</f>
        <v>150500</v>
      </c>
      <c r="D24" s="35">
        <f>SUM(D25:D25)</f>
        <v>124800</v>
      </c>
    </row>
    <row r="25" spans="1:4">
      <c r="A25" s="36" t="s">
        <v>131</v>
      </c>
      <c r="B25" s="37" t="s">
        <v>132</v>
      </c>
      <c r="C25" s="38">
        <v>150500</v>
      </c>
      <c r="D25" s="38">
        <v>124800</v>
      </c>
    </row>
    <row r="26" spans="1:4">
      <c r="A26" s="33" t="s">
        <v>133</v>
      </c>
      <c r="B26" s="34" t="s">
        <v>134</v>
      </c>
      <c r="C26" s="35">
        <f>C28</f>
        <v>90200</v>
      </c>
      <c r="D26" s="35">
        <f>SUM(D27:D28)</f>
        <v>50200</v>
      </c>
    </row>
    <row r="27" spans="1:4" hidden="1">
      <c r="A27" s="36" t="s">
        <v>135</v>
      </c>
      <c r="B27" s="37" t="s">
        <v>136</v>
      </c>
      <c r="C27" s="38">
        <v>0</v>
      </c>
      <c r="D27" s="38">
        <v>0</v>
      </c>
    </row>
    <row r="28" spans="1:4">
      <c r="A28" s="36" t="s">
        <v>142</v>
      </c>
      <c r="B28" s="37" t="s">
        <v>143</v>
      </c>
      <c r="C28" s="38">
        <v>90200</v>
      </c>
      <c r="D28" s="38">
        <v>50200</v>
      </c>
    </row>
    <row r="29" spans="1:4">
      <c r="A29" s="33" t="s">
        <v>137</v>
      </c>
      <c r="B29" s="34" t="s">
        <v>138</v>
      </c>
      <c r="C29" s="35">
        <f>C30+C31</f>
        <v>340000</v>
      </c>
      <c r="D29" s="35">
        <f>D30+D31</f>
        <v>340000</v>
      </c>
    </row>
    <row r="30" spans="1:4">
      <c r="A30" s="36" t="s">
        <v>139</v>
      </c>
      <c r="B30" s="37" t="s">
        <v>140</v>
      </c>
      <c r="C30" s="38">
        <v>208000</v>
      </c>
      <c r="D30" s="38">
        <v>208000</v>
      </c>
    </row>
    <row r="31" spans="1:4">
      <c r="A31" s="36" t="s">
        <v>259</v>
      </c>
      <c r="B31" s="151" t="s">
        <v>140</v>
      </c>
      <c r="C31" s="38">
        <v>132000</v>
      </c>
      <c r="D31" s="38">
        <v>132000</v>
      </c>
    </row>
    <row r="32" spans="1:4">
      <c r="A32" s="33" t="s">
        <v>281</v>
      </c>
      <c r="B32" s="34">
        <v>1001</v>
      </c>
      <c r="C32" s="35">
        <f>C33</f>
        <v>30000</v>
      </c>
      <c r="D32" s="35">
        <f>D33</f>
        <v>30000</v>
      </c>
    </row>
    <row r="33" spans="1:4">
      <c r="A33" s="78" t="s">
        <v>282</v>
      </c>
      <c r="B33" s="37">
        <v>1001</v>
      </c>
      <c r="C33" s="38">
        <v>30000</v>
      </c>
      <c r="D33" s="228">
        <v>30000</v>
      </c>
    </row>
    <row r="34" spans="1:4">
      <c r="A34" s="33" t="s">
        <v>141</v>
      </c>
      <c r="B34" s="34"/>
      <c r="C34" s="35">
        <f>C12+C19+C21+C24+C26+C29+C32</f>
        <v>2549300</v>
      </c>
      <c r="D34" s="35">
        <f>D12+D19+D21+D24+D26+D29+D32</f>
        <v>2543000</v>
      </c>
    </row>
    <row r="35" spans="1:4">
      <c r="C35" s="183"/>
      <c r="D35" s="184"/>
    </row>
    <row r="37" spans="1:4" ht="18.75">
      <c r="A37" s="1" t="s">
        <v>268</v>
      </c>
      <c r="C37" s="4"/>
      <c r="D37" s="4" t="s">
        <v>275</v>
      </c>
    </row>
  </sheetData>
  <mergeCells count="5">
    <mergeCell ref="A6:C6"/>
    <mergeCell ref="A7:C7"/>
    <mergeCell ref="C10:D10"/>
    <mergeCell ref="B10:B11"/>
    <mergeCell ref="A10:A11"/>
  </mergeCells>
  <phoneticPr fontId="15" type="noConversion"/>
  <pageMargins left="0.7" right="0.7" top="0.75" bottom="0.75" header="0.3" footer="0.3"/>
  <pageSetup paperSize="9" scale="6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91"/>
  <sheetViews>
    <sheetView workbookViewId="0">
      <selection activeCell="D4" sqref="D4"/>
    </sheetView>
  </sheetViews>
  <sheetFormatPr defaultRowHeight="15.75"/>
  <cols>
    <col min="1" max="1" width="62.5703125" style="152" customWidth="1"/>
    <col min="2" max="3" width="14.7109375" style="152" customWidth="1"/>
    <col min="4" max="4" width="17.28515625" style="43" customWidth="1"/>
    <col min="5" max="5" width="25.85546875" style="39" customWidth="1"/>
    <col min="6" max="6" width="9.140625" style="154"/>
    <col min="7" max="7" width="14.28515625" style="154" bestFit="1" customWidth="1"/>
    <col min="8" max="16384" width="9.140625" style="154"/>
  </cols>
  <sheetData>
    <row r="1" spans="1:7">
      <c r="D1" s="42" t="s">
        <v>144</v>
      </c>
    </row>
    <row r="2" spans="1:7">
      <c r="D2" s="42" t="s">
        <v>148</v>
      </c>
    </row>
    <row r="3" spans="1:7">
      <c r="D3" s="28" t="s">
        <v>271</v>
      </c>
    </row>
    <row r="4" spans="1:7">
      <c r="D4" s="42" t="s">
        <v>422</v>
      </c>
    </row>
    <row r="5" spans="1:7">
      <c r="D5" s="42"/>
    </row>
    <row r="6" spans="1:7">
      <c r="A6" s="288" t="s">
        <v>145</v>
      </c>
      <c r="B6" s="283"/>
      <c r="C6" s="283"/>
      <c r="D6" s="283"/>
      <c r="E6" s="283"/>
    </row>
    <row r="7" spans="1:7" ht="47.25" customHeight="1">
      <c r="A7" s="288" t="s">
        <v>201</v>
      </c>
      <c r="B7" s="288"/>
      <c r="C7" s="288"/>
      <c r="D7" s="288"/>
      <c r="E7" s="288"/>
    </row>
    <row r="8" spans="1:7">
      <c r="A8" s="288" t="s">
        <v>284</v>
      </c>
      <c r="B8" s="288"/>
      <c r="C8" s="288"/>
      <c r="D8" s="288"/>
      <c r="E8" s="288"/>
    </row>
    <row r="9" spans="1:7">
      <c r="A9" s="155"/>
    </row>
    <row r="10" spans="1:7">
      <c r="A10" s="156" t="s">
        <v>110</v>
      </c>
      <c r="B10" s="156" t="s">
        <v>110</v>
      </c>
      <c r="C10" s="156" t="s">
        <v>110</v>
      </c>
      <c r="D10" s="157" t="s">
        <v>110</v>
      </c>
      <c r="E10" s="156" t="s">
        <v>185</v>
      </c>
    </row>
    <row r="11" spans="1:7">
      <c r="A11" s="59" t="s">
        <v>111</v>
      </c>
      <c r="B11" s="59" t="s">
        <v>146</v>
      </c>
      <c r="C11" s="59" t="s">
        <v>147</v>
      </c>
      <c r="D11" s="58" t="s">
        <v>112</v>
      </c>
      <c r="E11" s="59" t="s">
        <v>20</v>
      </c>
    </row>
    <row r="12" spans="1:7" ht="47.25">
      <c r="A12" s="57" t="s">
        <v>186</v>
      </c>
      <c r="B12" s="59">
        <v>6035118</v>
      </c>
      <c r="C12" s="59"/>
      <c r="D12" s="58"/>
      <c r="E12" s="71">
        <f>E13+E15</f>
        <v>39200</v>
      </c>
      <c r="F12" s="158"/>
      <c r="G12" s="159"/>
    </row>
    <row r="13" spans="1:7" ht="31.5" customHeight="1">
      <c r="A13" s="60" t="s">
        <v>149</v>
      </c>
      <c r="B13" s="62">
        <v>6035118</v>
      </c>
      <c r="C13" s="62">
        <v>121</v>
      </c>
      <c r="D13" s="61"/>
      <c r="E13" s="69">
        <f>E14</f>
        <v>37500</v>
      </c>
      <c r="F13" s="158"/>
      <c r="G13" s="159"/>
    </row>
    <row r="14" spans="1:7">
      <c r="A14" s="60" t="s">
        <v>188</v>
      </c>
      <c r="B14" s="62">
        <v>6035118</v>
      </c>
      <c r="C14" s="62">
        <v>121</v>
      </c>
      <c r="D14" s="61" t="s">
        <v>187</v>
      </c>
      <c r="E14" s="69">
        <v>37500</v>
      </c>
      <c r="F14" s="158"/>
      <c r="G14" s="159"/>
    </row>
    <row r="15" spans="1:7" ht="31.5">
      <c r="A15" s="60" t="s">
        <v>150</v>
      </c>
      <c r="B15" s="62">
        <v>6035118</v>
      </c>
      <c r="C15" s="62">
        <v>244</v>
      </c>
      <c r="D15" s="61"/>
      <c r="E15" s="53">
        <v>1700</v>
      </c>
      <c r="F15" s="158"/>
      <c r="G15" s="159"/>
    </row>
    <row r="16" spans="1:7">
      <c r="A16" s="60" t="s">
        <v>188</v>
      </c>
      <c r="B16" s="62">
        <v>6035118</v>
      </c>
      <c r="C16" s="62">
        <v>244</v>
      </c>
      <c r="D16" s="61" t="s">
        <v>187</v>
      </c>
      <c r="E16" s="53">
        <v>1700</v>
      </c>
      <c r="F16" s="158"/>
      <c r="G16" s="159"/>
    </row>
    <row r="17" spans="1:7">
      <c r="A17" s="63" t="s">
        <v>160</v>
      </c>
      <c r="B17" s="65">
        <v>7707001</v>
      </c>
      <c r="C17" s="65"/>
      <c r="D17" s="64"/>
      <c r="E17" s="71">
        <f>E18</f>
        <v>3000</v>
      </c>
      <c r="F17" s="158"/>
      <c r="G17" s="159"/>
    </row>
    <row r="18" spans="1:7">
      <c r="A18" s="60" t="s">
        <v>161</v>
      </c>
      <c r="B18" s="67">
        <v>7707001</v>
      </c>
      <c r="C18" s="67">
        <v>870</v>
      </c>
      <c r="D18" s="66"/>
      <c r="E18" s="69">
        <f>E19</f>
        <v>3000</v>
      </c>
      <c r="F18" s="158"/>
      <c r="G18" s="159"/>
    </row>
    <row r="19" spans="1:7">
      <c r="A19" s="60" t="s">
        <v>121</v>
      </c>
      <c r="B19" s="67">
        <v>7707001</v>
      </c>
      <c r="C19" s="67">
        <v>870</v>
      </c>
      <c r="D19" s="66" t="s">
        <v>122</v>
      </c>
      <c r="E19" s="69">
        <v>3000</v>
      </c>
      <c r="F19" s="158"/>
      <c r="G19" s="159"/>
    </row>
    <row r="20" spans="1:7" ht="47.25" hidden="1">
      <c r="A20" s="160" t="s">
        <v>167</v>
      </c>
      <c r="B20" s="59">
        <v>7704002</v>
      </c>
      <c r="C20" s="59"/>
      <c r="D20" s="58"/>
      <c r="E20" s="70">
        <f>E21</f>
        <v>0</v>
      </c>
      <c r="F20" s="158"/>
      <c r="G20" s="159"/>
    </row>
    <row r="21" spans="1:7" ht="31.5" hidden="1">
      <c r="A21" s="68" t="s">
        <v>150</v>
      </c>
      <c r="B21" s="62">
        <v>7704002</v>
      </c>
      <c r="C21" s="62">
        <v>244</v>
      </c>
      <c r="D21" s="61"/>
      <c r="E21" s="53">
        <f>E22</f>
        <v>0</v>
      </c>
      <c r="F21" s="158"/>
      <c r="G21" s="159"/>
    </row>
    <row r="22" spans="1:7" hidden="1">
      <c r="A22" s="68" t="s">
        <v>135</v>
      </c>
      <c r="B22" s="62">
        <v>7704002</v>
      </c>
      <c r="C22" s="62">
        <v>244</v>
      </c>
      <c r="D22" s="61" t="s">
        <v>136</v>
      </c>
      <c r="E22" s="53">
        <v>0</v>
      </c>
      <c r="F22" s="158"/>
      <c r="G22" s="159"/>
    </row>
    <row r="23" spans="1:7">
      <c r="A23" s="63" t="s">
        <v>151</v>
      </c>
      <c r="B23" s="65">
        <v>7707003</v>
      </c>
      <c r="C23" s="65"/>
      <c r="D23" s="64"/>
      <c r="E23" s="71">
        <f>E24+E26</f>
        <v>263000</v>
      </c>
      <c r="F23" s="158"/>
      <c r="G23" s="159"/>
    </row>
    <row r="24" spans="1:7" ht="34.5" customHeight="1">
      <c r="A24" s="60" t="s">
        <v>149</v>
      </c>
      <c r="B24" s="67">
        <v>7707003</v>
      </c>
      <c r="C24" s="67">
        <v>121</v>
      </c>
      <c r="D24" s="66"/>
      <c r="E24" s="69">
        <f>E25</f>
        <v>260000</v>
      </c>
      <c r="F24" s="158"/>
      <c r="G24" s="159"/>
    </row>
    <row r="25" spans="1:7" ht="31.5">
      <c r="A25" s="60" t="s">
        <v>152</v>
      </c>
      <c r="B25" s="67">
        <v>7707003</v>
      </c>
      <c r="C25" s="67">
        <v>121</v>
      </c>
      <c r="D25" s="66" t="s">
        <v>116</v>
      </c>
      <c r="E25" s="69">
        <v>260000</v>
      </c>
      <c r="F25" s="158"/>
      <c r="G25" s="159"/>
    </row>
    <row r="26" spans="1:7" ht="47.25">
      <c r="A26" s="60" t="s">
        <v>117</v>
      </c>
      <c r="B26" s="67">
        <v>7707003</v>
      </c>
      <c r="C26" s="67">
        <v>122</v>
      </c>
      <c r="D26" s="66" t="s">
        <v>116</v>
      </c>
      <c r="E26" s="69">
        <v>3000</v>
      </c>
    </row>
    <row r="27" spans="1:7">
      <c r="A27" s="63" t="s">
        <v>153</v>
      </c>
      <c r="B27" s="65">
        <v>7707004</v>
      </c>
      <c r="C27" s="65"/>
      <c r="D27" s="64"/>
      <c r="E27" s="71">
        <f>E28+E30+E32+E34+E36+E38</f>
        <v>1617300</v>
      </c>
      <c r="F27" s="161"/>
      <c r="G27" s="159"/>
    </row>
    <row r="28" spans="1:7" ht="35.25" customHeight="1">
      <c r="A28" s="60" t="s">
        <v>149</v>
      </c>
      <c r="B28" s="67">
        <v>7707004</v>
      </c>
      <c r="C28" s="67">
        <v>121</v>
      </c>
      <c r="D28" s="66"/>
      <c r="E28" s="69">
        <f>E29</f>
        <v>1380000</v>
      </c>
      <c r="G28" s="162"/>
    </row>
    <row r="29" spans="1:7" ht="47.25">
      <c r="A29" s="60" t="s">
        <v>117</v>
      </c>
      <c r="B29" s="67">
        <v>7707004</v>
      </c>
      <c r="C29" s="67">
        <v>121</v>
      </c>
      <c r="D29" s="66" t="s">
        <v>118</v>
      </c>
      <c r="E29" s="69">
        <v>1380000</v>
      </c>
      <c r="G29" s="162"/>
    </row>
    <row r="30" spans="1:7" ht="35.25" customHeight="1">
      <c r="A30" s="60" t="s">
        <v>154</v>
      </c>
      <c r="B30" s="67">
        <v>7707004</v>
      </c>
      <c r="C30" s="67">
        <v>122</v>
      </c>
      <c r="D30" s="66"/>
      <c r="E30" s="69">
        <f>E31</f>
        <v>3000</v>
      </c>
    </row>
    <row r="31" spans="1:7" ht="47.25">
      <c r="A31" s="60" t="s">
        <v>117</v>
      </c>
      <c r="B31" s="67">
        <v>7707004</v>
      </c>
      <c r="C31" s="67">
        <v>122</v>
      </c>
      <c r="D31" s="66" t="s">
        <v>118</v>
      </c>
      <c r="E31" s="69">
        <v>3000</v>
      </c>
    </row>
    <row r="32" spans="1:7" ht="31.5">
      <c r="A32" s="60" t="s">
        <v>155</v>
      </c>
      <c r="B32" s="67">
        <v>7707004</v>
      </c>
      <c r="C32" s="67">
        <v>240</v>
      </c>
      <c r="D32" s="66"/>
      <c r="E32" s="69">
        <f>E33</f>
        <v>85000</v>
      </c>
    </row>
    <row r="33" spans="1:5" ht="47.25">
      <c r="A33" s="60" t="s">
        <v>117</v>
      </c>
      <c r="B33" s="67">
        <v>7707004</v>
      </c>
      <c r="C33" s="67">
        <v>242</v>
      </c>
      <c r="D33" s="66" t="s">
        <v>118</v>
      </c>
      <c r="E33" s="69">
        <v>85000</v>
      </c>
    </row>
    <row r="34" spans="1:5" ht="31.5">
      <c r="A34" s="60" t="s">
        <v>150</v>
      </c>
      <c r="B34" s="67">
        <v>7707004</v>
      </c>
      <c r="C34" s="67">
        <v>244</v>
      </c>
      <c r="D34" s="66"/>
      <c r="E34" s="69">
        <f>E35</f>
        <v>10000</v>
      </c>
    </row>
    <row r="35" spans="1:5" ht="47.25">
      <c r="A35" s="60" t="s">
        <v>117</v>
      </c>
      <c r="B35" s="67">
        <v>7707004</v>
      </c>
      <c r="C35" s="67">
        <v>244</v>
      </c>
      <c r="D35" s="66" t="s">
        <v>126</v>
      </c>
      <c r="E35" s="69">
        <v>10000</v>
      </c>
    </row>
    <row r="36" spans="1:5" ht="31.5">
      <c r="A36" s="60" t="s">
        <v>150</v>
      </c>
      <c r="B36" s="67">
        <v>7707004</v>
      </c>
      <c r="C36" s="67">
        <v>244</v>
      </c>
      <c r="D36" s="66"/>
      <c r="E36" s="69">
        <f>E37</f>
        <v>137300</v>
      </c>
    </row>
    <row r="37" spans="1:5" ht="47.25">
      <c r="A37" s="60" t="s">
        <v>117</v>
      </c>
      <c r="B37" s="67">
        <v>7707004</v>
      </c>
      <c r="C37" s="67">
        <v>244</v>
      </c>
      <c r="D37" s="66" t="s">
        <v>118</v>
      </c>
      <c r="E37" s="69">
        <v>137300</v>
      </c>
    </row>
    <row r="38" spans="1:5" ht="31.5">
      <c r="A38" s="60" t="s">
        <v>150</v>
      </c>
      <c r="B38" s="67">
        <v>7707004</v>
      </c>
      <c r="C38" s="67">
        <v>852</v>
      </c>
      <c r="D38" s="66"/>
      <c r="E38" s="69">
        <f>E39</f>
        <v>2000</v>
      </c>
    </row>
    <row r="39" spans="1:5" ht="47.25">
      <c r="A39" s="60" t="s">
        <v>117</v>
      </c>
      <c r="B39" s="67">
        <v>7707004</v>
      </c>
      <c r="C39" s="67">
        <v>852</v>
      </c>
      <c r="D39" s="66" t="s">
        <v>118</v>
      </c>
      <c r="E39" s="69">
        <v>2000</v>
      </c>
    </row>
    <row r="40" spans="1:5" ht="47.25">
      <c r="A40" s="60" t="s">
        <v>119</v>
      </c>
      <c r="B40" s="67">
        <v>7707013</v>
      </c>
      <c r="C40" s="67">
        <v>540</v>
      </c>
      <c r="D40" s="66" t="s">
        <v>120</v>
      </c>
      <c r="E40" s="69">
        <v>9000</v>
      </c>
    </row>
    <row r="41" spans="1:5" ht="31.5">
      <c r="A41" s="63" t="s">
        <v>260</v>
      </c>
      <c r="B41" s="65">
        <v>7707801</v>
      </c>
      <c r="C41" s="65"/>
      <c r="D41" s="64"/>
      <c r="E41" s="71">
        <f>E42+E45+E44</f>
        <v>208000</v>
      </c>
    </row>
    <row r="42" spans="1:5" ht="31.5">
      <c r="A42" s="60" t="s">
        <v>158</v>
      </c>
      <c r="B42" s="67">
        <v>7707801</v>
      </c>
      <c r="C42" s="67">
        <v>111</v>
      </c>
      <c r="D42" s="66"/>
      <c r="E42" s="69">
        <f>E43</f>
        <v>195000</v>
      </c>
    </row>
    <row r="43" spans="1:5">
      <c r="A43" s="60" t="s">
        <v>139</v>
      </c>
      <c r="B43" s="67">
        <v>7707801</v>
      </c>
      <c r="C43" s="67">
        <v>111</v>
      </c>
      <c r="D43" s="66" t="s">
        <v>140</v>
      </c>
      <c r="E43" s="69">
        <v>195000</v>
      </c>
    </row>
    <row r="44" spans="1:5">
      <c r="A44" s="60" t="s">
        <v>139</v>
      </c>
      <c r="B44" s="67">
        <v>7707801</v>
      </c>
      <c r="C44" s="67">
        <v>122</v>
      </c>
      <c r="D44" s="66" t="s">
        <v>140</v>
      </c>
      <c r="E44" s="69">
        <v>1000</v>
      </c>
    </row>
    <row r="45" spans="1:5" ht="31.5">
      <c r="A45" s="60" t="s">
        <v>150</v>
      </c>
      <c r="B45" s="67">
        <v>7707801</v>
      </c>
      <c r="C45" s="67">
        <v>244</v>
      </c>
      <c r="D45" s="66"/>
      <c r="E45" s="69">
        <f>E46</f>
        <v>12000</v>
      </c>
    </row>
    <row r="46" spans="1:5">
      <c r="A46" s="60" t="s">
        <v>139</v>
      </c>
      <c r="B46" s="67">
        <v>7707801</v>
      </c>
      <c r="C46" s="67">
        <v>244</v>
      </c>
      <c r="D46" s="66" t="s">
        <v>140</v>
      </c>
      <c r="E46" s="69">
        <v>12000</v>
      </c>
    </row>
    <row r="47" spans="1:5" ht="31.5">
      <c r="A47" s="63" t="s">
        <v>258</v>
      </c>
      <c r="B47" s="65">
        <v>7707802</v>
      </c>
      <c r="C47" s="67"/>
      <c r="D47" s="66"/>
      <c r="E47" s="71">
        <f>E48+E50+E58</f>
        <v>132000</v>
      </c>
    </row>
    <row r="48" spans="1:5" ht="31.5">
      <c r="A48" s="60" t="s">
        <v>158</v>
      </c>
      <c r="B48" s="67">
        <v>7707802</v>
      </c>
      <c r="C48" s="67">
        <v>111</v>
      </c>
      <c r="D48" s="66"/>
      <c r="E48" s="69">
        <f>E49</f>
        <v>130000</v>
      </c>
    </row>
    <row r="49" spans="1:5">
      <c r="A49" s="60" t="s">
        <v>259</v>
      </c>
      <c r="B49" s="67">
        <v>7707802</v>
      </c>
      <c r="C49" s="67">
        <v>111</v>
      </c>
      <c r="D49" s="66" t="s">
        <v>140</v>
      </c>
      <c r="E49" s="69">
        <v>130000</v>
      </c>
    </row>
    <row r="50" spans="1:5" ht="31.5" hidden="1">
      <c r="A50" s="60" t="s">
        <v>150</v>
      </c>
      <c r="B50" s="67">
        <v>7707802</v>
      </c>
      <c r="C50" s="67">
        <v>244</v>
      </c>
      <c r="D50" s="66"/>
      <c r="E50" s="69">
        <v>0</v>
      </c>
    </row>
    <row r="51" spans="1:5" hidden="1">
      <c r="A51" s="60" t="s">
        <v>259</v>
      </c>
      <c r="B51" s="67">
        <v>7707802</v>
      </c>
      <c r="C51" s="67">
        <v>244</v>
      </c>
      <c r="D51" s="66" t="s">
        <v>140</v>
      </c>
      <c r="E51" s="69">
        <v>0</v>
      </c>
    </row>
    <row r="52" spans="1:5" hidden="1">
      <c r="A52" s="160" t="s">
        <v>159</v>
      </c>
      <c r="B52" s="59">
        <v>7707023</v>
      </c>
      <c r="C52" s="59"/>
      <c r="D52" s="58"/>
      <c r="E52" s="70">
        <f>E53</f>
        <v>0</v>
      </c>
    </row>
    <row r="53" spans="1:5" ht="31.5" hidden="1">
      <c r="A53" s="60" t="s">
        <v>150</v>
      </c>
      <c r="B53" s="67">
        <v>7707023</v>
      </c>
      <c r="C53" s="67">
        <v>244</v>
      </c>
      <c r="D53" s="66"/>
      <c r="E53" s="69">
        <f>E54</f>
        <v>0</v>
      </c>
    </row>
    <row r="54" spans="1:5" hidden="1">
      <c r="A54" s="60" t="s">
        <v>184</v>
      </c>
      <c r="B54" s="67">
        <v>7707023</v>
      </c>
      <c r="C54" s="67">
        <v>244</v>
      </c>
      <c r="D54" s="66" t="s">
        <v>183</v>
      </c>
      <c r="E54" s="69">
        <v>0</v>
      </c>
    </row>
    <row r="55" spans="1:5" ht="47.25" hidden="1">
      <c r="A55" s="63" t="s">
        <v>166</v>
      </c>
      <c r="B55" s="65">
        <v>7707026</v>
      </c>
      <c r="C55" s="65"/>
      <c r="D55" s="64"/>
      <c r="E55" s="71">
        <f>E56</f>
        <v>0</v>
      </c>
    </row>
    <row r="56" spans="1:5" ht="31.5" hidden="1">
      <c r="A56" s="60" t="s">
        <v>150</v>
      </c>
      <c r="B56" s="67">
        <v>7707026</v>
      </c>
      <c r="C56" s="67">
        <v>244</v>
      </c>
      <c r="D56" s="66"/>
      <c r="E56" s="69">
        <f>E57</f>
        <v>0</v>
      </c>
    </row>
    <row r="57" spans="1:5" hidden="1">
      <c r="A57" s="60" t="s">
        <v>135</v>
      </c>
      <c r="B57" s="67">
        <v>7707026</v>
      </c>
      <c r="C57" s="67">
        <v>244</v>
      </c>
      <c r="D57" s="66" t="s">
        <v>136</v>
      </c>
      <c r="E57" s="69">
        <v>0</v>
      </c>
    </row>
    <row r="58" spans="1:5" ht="31.5">
      <c r="A58" s="60" t="s">
        <v>150</v>
      </c>
      <c r="B58" s="67">
        <v>7707802</v>
      </c>
      <c r="C58" s="67">
        <v>244</v>
      </c>
      <c r="D58" s="66"/>
      <c r="E58" s="69">
        <f>E59</f>
        <v>2000</v>
      </c>
    </row>
    <row r="59" spans="1:5">
      <c r="A59" s="60" t="s">
        <v>259</v>
      </c>
      <c r="B59" s="67">
        <v>7707802</v>
      </c>
      <c r="C59" s="67">
        <v>244</v>
      </c>
      <c r="D59" s="66" t="s">
        <v>140</v>
      </c>
      <c r="E59" s="69">
        <v>2000</v>
      </c>
    </row>
    <row r="60" spans="1:5" ht="31.5">
      <c r="A60" s="63" t="s">
        <v>162</v>
      </c>
      <c r="B60" s="65">
        <v>7707032</v>
      </c>
      <c r="C60" s="65"/>
      <c r="D60" s="64"/>
      <c r="E60" s="71">
        <f>E61</f>
        <v>50000</v>
      </c>
    </row>
    <row r="61" spans="1:5" ht="31.5">
      <c r="A61" s="60" t="s">
        <v>150</v>
      </c>
      <c r="B61" s="67">
        <v>7707032</v>
      </c>
      <c r="C61" s="67">
        <v>244</v>
      </c>
      <c r="D61" s="66"/>
      <c r="E61" s="69">
        <f>E62</f>
        <v>50000</v>
      </c>
    </row>
    <row r="62" spans="1:5" ht="31.5">
      <c r="A62" s="60" t="s">
        <v>125</v>
      </c>
      <c r="B62" s="67">
        <v>7707032</v>
      </c>
      <c r="C62" s="67">
        <v>244</v>
      </c>
      <c r="D62" s="66" t="s">
        <v>128</v>
      </c>
      <c r="E62" s="69">
        <v>50000</v>
      </c>
    </row>
    <row r="63" spans="1:5" ht="31.5">
      <c r="A63" s="63" t="s">
        <v>162</v>
      </c>
      <c r="B63" s="65">
        <v>7707033</v>
      </c>
      <c r="C63" s="65"/>
      <c r="D63" s="64"/>
      <c r="E63" s="71">
        <f>E64</f>
        <v>10800</v>
      </c>
    </row>
    <row r="64" spans="1:5" ht="31.5">
      <c r="A64" s="60" t="s">
        <v>150</v>
      </c>
      <c r="B64" s="67">
        <v>7707033</v>
      </c>
      <c r="C64" s="67">
        <v>244</v>
      </c>
      <c r="D64" s="66"/>
      <c r="E64" s="69">
        <f>E65</f>
        <v>10800</v>
      </c>
    </row>
    <row r="65" spans="1:5" ht="31.5">
      <c r="A65" s="60" t="s">
        <v>125</v>
      </c>
      <c r="B65" s="67">
        <v>7707033</v>
      </c>
      <c r="C65" s="67">
        <v>244</v>
      </c>
      <c r="D65" s="66" t="s">
        <v>126</v>
      </c>
      <c r="E65" s="69">
        <v>10800</v>
      </c>
    </row>
    <row r="66" spans="1:5" ht="31.5">
      <c r="A66" s="63" t="s">
        <v>163</v>
      </c>
      <c r="B66" s="65">
        <v>7707501</v>
      </c>
      <c r="C66" s="65"/>
      <c r="D66" s="64"/>
      <c r="E66" s="71">
        <f>E67</f>
        <v>5000</v>
      </c>
    </row>
    <row r="67" spans="1:5" ht="31.5">
      <c r="A67" s="60" t="s">
        <v>150</v>
      </c>
      <c r="B67" s="67">
        <v>7707501</v>
      </c>
      <c r="C67" s="67">
        <v>244</v>
      </c>
      <c r="D67" s="66"/>
      <c r="E67" s="69">
        <f>E68</f>
        <v>5000</v>
      </c>
    </row>
    <row r="68" spans="1:5">
      <c r="A68" s="60" t="s">
        <v>142</v>
      </c>
      <c r="B68" s="67">
        <v>7707501</v>
      </c>
      <c r="C68" s="67">
        <v>244</v>
      </c>
      <c r="D68" s="66" t="s">
        <v>143</v>
      </c>
      <c r="E68" s="69">
        <v>5000</v>
      </c>
    </row>
    <row r="69" spans="1:5" ht="31.5">
      <c r="A69" s="160" t="s">
        <v>168</v>
      </c>
      <c r="B69" s="59">
        <v>7707502</v>
      </c>
      <c r="C69" s="65"/>
      <c r="D69" s="64"/>
      <c r="E69" s="71">
        <f>E70+E72</f>
        <v>149500</v>
      </c>
    </row>
    <row r="70" spans="1:5" ht="31.5">
      <c r="A70" s="60" t="s">
        <v>150</v>
      </c>
      <c r="B70" s="67">
        <v>7707502</v>
      </c>
      <c r="C70" s="67">
        <v>244</v>
      </c>
      <c r="D70" s="66"/>
      <c r="E70" s="69">
        <f>E71</f>
        <v>99500</v>
      </c>
    </row>
    <row r="71" spans="1:5">
      <c r="A71" s="60" t="s">
        <v>131</v>
      </c>
      <c r="B71" s="67">
        <v>7707502</v>
      </c>
      <c r="C71" s="67">
        <v>244</v>
      </c>
      <c r="D71" s="66" t="s">
        <v>132</v>
      </c>
      <c r="E71" s="69">
        <v>99500</v>
      </c>
    </row>
    <row r="72" spans="1:5" ht="31.5">
      <c r="A72" s="60" t="s">
        <v>150</v>
      </c>
      <c r="B72" s="67">
        <v>7707502</v>
      </c>
      <c r="C72" s="67">
        <v>244</v>
      </c>
      <c r="D72" s="66"/>
      <c r="E72" s="69">
        <f>E73</f>
        <v>50000</v>
      </c>
    </row>
    <row r="73" spans="1:5">
      <c r="A73" s="60" t="s">
        <v>142</v>
      </c>
      <c r="B73" s="67">
        <v>7707502</v>
      </c>
      <c r="C73" s="67">
        <v>244</v>
      </c>
      <c r="D73" s="66" t="s">
        <v>143</v>
      </c>
      <c r="E73" s="69">
        <v>50000</v>
      </c>
    </row>
    <row r="74" spans="1:5" ht="31.5">
      <c r="A74" s="160" t="s">
        <v>285</v>
      </c>
      <c r="B74" s="65">
        <v>7707503</v>
      </c>
      <c r="C74" s="65"/>
      <c r="D74" s="64"/>
      <c r="E74" s="71">
        <f>E75</f>
        <v>2000</v>
      </c>
    </row>
    <row r="75" spans="1:5" ht="31.5">
      <c r="A75" s="60" t="s">
        <v>150</v>
      </c>
      <c r="B75" s="67">
        <v>7707503</v>
      </c>
      <c r="C75" s="67">
        <v>244</v>
      </c>
      <c r="D75" s="66"/>
      <c r="E75" s="69">
        <f>E76</f>
        <v>2000</v>
      </c>
    </row>
    <row r="76" spans="1:5">
      <c r="A76" s="60" t="s">
        <v>142</v>
      </c>
      <c r="B76" s="67">
        <v>7707503</v>
      </c>
      <c r="C76" s="67">
        <v>244</v>
      </c>
      <c r="D76" s="66" t="s">
        <v>143</v>
      </c>
      <c r="E76" s="69">
        <v>2000</v>
      </c>
    </row>
    <row r="77" spans="1:5" ht="31.5">
      <c r="A77" s="160" t="s">
        <v>286</v>
      </c>
      <c r="B77" s="65">
        <v>7707504</v>
      </c>
      <c r="C77" s="65"/>
      <c r="D77" s="64"/>
      <c r="E77" s="71">
        <f>E78</f>
        <v>2000</v>
      </c>
    </row>
    <row r="78" spans="1:5" ht="31.5">
      <c r="A78" s="60" t="s">
        <v>150</v>
      </c>
      <c r="B78" s="67">
        <v>7707504</v>
      </c>
      <c r="C78" s="67">
        <v>244</v>
      </c>
      <c r="D78" s="66"/>
      <c r="E78" s="69">
        <f>E79</f>
        <v>2000</v>
      </c>
    </row>
    <row r="79" spans="1:5">
      <c r="A79" s="60" t="s">
        <v>142</v>
      </c>
      <c r="B79" s="67">
        <v>7707504</v>
      </c>
      <c r="C79" s="67">
        <v>244</v>
      </c>
      <c r="D79" s="66" t="s">
        <v>143</v>
      </c>
      <c r="E79" s="69">
        <v>2000</v>
      </c>
    </row>
    <row r="80" spans="1:5" ht="31.5">
      <c r="A80" s="63" t="s">
        <v>165</v>
      </c>
      <c r="B80" s="65">
        <v>7707505</v>
      </c>
      <c r="C80" s="65"/>
      <c r="D80" s="64"/>
      <c r="E80" s="71">
        <f>E81</f>
        <v>34000</v>
      </c>
    </row>
    <row r="81" spans="1:5" ht="31.5">
      <c r="A81" s="60" t="s">
        <v>150</v>
      </c>
      <c r="B81" s="67">
        <v>7707505</v>
      </c>
      <c r="C81" s="67">
        <v>244</v>
      </c>
      <c r="D81" s="66"/>
      <c r="E81" s="69">
        <f>E82</f>
        <v>34000</v>
      </c>
    </row>
    <row r="82" spans="1:5">
      <c r="A82" s="60" t="s">
        <v>142</v>
      </c>
      <c r="B82" s="67">
        <v>7707505</v>
      </c>
      <c r="C82" s="67">
        <v>244</v>
      </c>
      <c r="D82" s="66" t="s">
        <v>143</v>
      </c>
      <c r="E82" s="69">
        <v>34000</v>
      </c>
    </row>
    <row r="83" spans="1:5" s="167" customFormat="1">
      <c r="A83" s="163" t="s">
        <v>289</v>
      </c>
      <c r="B83" s="164">
        <v>7708022</v>
      </c>
      <c r="C83" s="164"/>
      <c r="D83" s="165"/>
      <c r="E83" s="166">
        <f>E84</f>
        <v>30000</v>
      </c>
    </row>
    <row r="84" spans="1:5" ht="34.5" customHeight="1">
      <c r="A84" s="168" t="s">
        <v>288</v>
      </c>
      <c r="B84" s="169">
        <v>7708022</v>
      </c>
      <c r="C84" s="169">
        <v>321</v>
      </c>
      <c r="D84" s="170"/>
      <c r="E84" s="171">
        <f>E85</f>
        <v>30000</v>
      </c>
    </row>
    <row r="85" spans="1:5">
      <c r="A85" s="168" t="s">
        <v>282</v>
      </c>
      <c r="B85" s="169">
        <v>7708022</v>
      </c>
      <c r="C85" s="169">
        <v>321</v>
      </c>
      <c r="D85" s="170" t="s">
        <v>287</v>
      </c>
      <c r="E85" s="171">
        <v>30000</v>
      </c>
    </row>
    <row r="86" spans="1:5" ht="60">
      <c r="A86" s="211" t="s">
        <v>376</v>
      </c>
      <c r="B86" s="65" t="s">
        <v>375</v>
      </c>
      <c r="C86" s="65"/>
      <c r="D86" s="64"/>
      <c r="E86" s="71">
        <f>E87</f>
        <v>700</v>
      </c>
    </row>
    <row r="87" spans="1:5" ht="31.5">
      <c r="A87" s="60" t="s">
        <v>150</v>
      </c>
      <c r="B87" s="67" t="s">
        <v>375</v>
      </c>
      <c r="C87" s="67">
        <v>244</v>
      </c>
      <c r="D87" s="66"/>
      <c r="E87" s="69">
        <f>E88</f>
        <v>700</v>
      </c>
    </row>
    <row r="88" spans="1:5">
      <c r="A88" s="60" t="s">
        <v>321</v>
      </c>
      <c r="B88" s="67" t="s">
        <v>375</v>
      </c>
      <c r="C88" s="67">
        <v>244</v>
      </c>
      <c r="D88" s="66" t="s">
        <v>374</v>
      </c>
      <c r="E88" s="69">
        <v>700</v>
      </c>
    </row>
    <row r="89" spans="1:5">
      <c r="A89" s="63" t="s">
        <v>141</v>
      </c>
      <c r="B89" s="65"/>
      <c r="C89" s="65"/>
      <c r="D89" s="64"/>
      <c r="E89" s="71">
        <f>E12+E17+E23+E27+E40+E41+E47+E60+E63+E66+E69+E74+E77+E80+E83+E86</f>
        <v>2555500</v>
      </c>
    </row>
    <row r="90" spans="1:5">
      <c r="E90" s="189"/>
    </row>
    <row r="91" spans="1:5" ht="18.75">
      <c r="A91" s="1" t="s">
        <v>268</v>
      </c>
      <c r="E91" s="1" t="s">
        <v>275</v>
      </c>
    </row>
  </sheetData>
  <mergeCells count="3">
    <mergeCell ref="A6:E6"/>
    <mergeCell ref="A7:E7"/>
    <mergeCell ref="A8:E8"/>
  </mergeCells>
  <phoneticPr fontId="15" type="noConversion"/>
  <pageMargins left="0.7" right="0.7" top="0.75" bottom="0.75" header="0.3" footer="0.3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12</vt:i4>
      </vt:variant>
    </vt:vector>
  </HeadingPairs>
  <TitlesOfParts>
    <vt:vector size="29" baseType="lpstr">
      <vt:lpstr>приложение 1</vt:lpstr>
      <vt:lpstr>приложение 2 2015</vt:lpstr>
      <vt:lpstr>приложение 3 2015-2016</vt:lpstr>
      <vt:lpstr>Приложение 4</vt:lpstr>
      <vt:lpstr>Приложение 5</vt:lpstr>
      <vt:lpstr>Приложение 6</vt:lpstr>
      <vt:lpstr>Приложение 7 2014</vt:lpstr>
      <vt:lpstr>Приложение 8 2014-2016</vt:lpstr>
      <vt:lpstr>Приложение 9</vt:lpstr>
      <vt:lpstr>Приложение 10</vt:lpstr>
      <vt:lpstr>Приложение 11</vt:lpstr>
      <vt:lpstr>Приложение 12</vt:lpstr>
      <vt:lpstr>Приложение 13</vt:lpstr>
      <vt:lpstr>Лист1</vt:lpstr>
      <vt:lpstr>Приложение 14</vt:lpstr>
      <vt:lpstr>Сводная </vt:lpstr>
      <vt:lpstr>Лист2</vt:lpstr>
      <vt:lpstr>'приложение 1'!Область_печати</vt:lpstr>
      <vt:lpstr>'Приложение 10'!Область_печати</vt:lpstr>
      <vt:lpstr>'Приложение 11'!Область_печати</vt:lpstr>
      <vt:lpstr>'Приложение 12'!Область_печати</vt:lpstr>
      <vt:lpstr>'Приложение 13'!Область_печати</vt:lpstr>
      <vt:lpstr>'Приложение 14'!Область_печати</vt:lpstr>
      <vt:lpstr>'приложение 2 2015'!Область_печати</vt:lpstr>
      <vt:lpstr>'приложение 3 2015-2016'!Область_печати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2015-02-19T07:43:48Z</dcterms:modified>
</cp:coreProperties>
</file>